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Crédit renouvelable" sheetId="3" state="visible" r:id="rId3"/>
    <sheet xmlns:r="http://schemas.openxmlformats.org/officeDocument/2006/relationships" name="Prêt personnel" sheetId="4" state="visible" r:id="rId4"/>
    <sheet xmlns:r="http://schemas.openxmlformats.org/officeDocument/2006/relationships" name="Frais" sheetId="5" state="visible" r:id="rId5"/>
    <sheet xmlns:r="http://schemas.openxmlformats.org/officeDocument/2006/relationships" name="Versements réguliers" sheetId="6" state="visible" r:id="rId6"/>
    <sheet xmlns:r="http://schemas.openxmlformats.org/officeDocument/2006/relationships" name="Assurance-vie" sheetId="7" state="visible" r:id="rId7"/>
    <sheet xmlns:r="http://schemas.openxmlformats.org/officeDocument/2006/relationships" name="PEA et compte-titr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€;-#,##0 €"/>
    <numFmt numFmtId="165" formatCode="0.0 %"/>
    <numFmt numFmtId="166" formatCode="0.00 %"/>
    <numFmt numFmtId="167" formatCode="#,##0.00 €"/>
  </numFmts>
  <fonts count="7">
    <font>
      <name val="Calibri"/>
      <family val="2"/>
      <color theme="1"/>
      <sz val="11"/>
      <scheme val="minor"/>
    </font>
    <font>
      <name val="Arial"/>
      <b val="1"/>
      <color rgb="00123A40"/>
      <sz val="14"/>
    </font>
    <font>
      <name val="Arial"/>
      <color rgb="00555555"/>
      <sz val="9"/>
    </font>
    <font>
      <name val="Arial"/>
      <b val="1"/>
      <color rgb="00FFFFFF"/>
    </font>
    <font>
      <name val="Arial"/>
      <color rgb="00000000"/>
    </font>
    <font>
      <name val="Arial"/>
      <color rgb="001F4FBF"/>
    </font>
    <font>
      <name val="Arial"/>
      <b val="1"/>
      <color rgb="00000000"/>
    </font>
  </fonts>
  <fills count="4">
    <fill>
      <patternFill/>
    </fill>
    <fill>
      <patternFill patternType="gray125"/>
    </fill>
    <fill>
      <patternFill patternType="solid">
        <fgColor rgb="00123A40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B7C4C3"/>
      </left>
      <right style="thin">
        <color rgb="00B7C4C3"/>
      </right>
      <top style="thin">
        <color rgb="00B7C4C3"/>
      </top>
      <bottom style="thin">
        <color rgb="00B7C4C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167" fontId="4" fillId="0" borderId="1" applyAlignment="1" pivotButton="0" quotePrefix="0" xfId="0">
      <alignment horizontal="right" vertical="center"/>
    </xf>
    <xf numFmtId="1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23A40"/>
    <outlinePr summaryBelow="1" summaryRight="1"/>
    <pageSetUpPr/>
  </sheetPr>
  <dimension ref="B2:D12"/>
  <sheetViews>
    <sheetView showGridLines="0" workbookViewId="0">
      <selection activeCell="A1" sqref="A1"/>
    </sheetView>
  </sheetViews>
  <sheetFormatPr baseColWidth="8" defaultRowHeight="15"/>
  <cols>
    <col width="2.7" customWidth="1" min="1" max="1"/>
    <col width="30" customWidth="1" min="2" max="2"/>
    <col width="70" customWidth="1" min="3" max="3"/>
    <col width="14" customWidth="1" min="4" max="4"/>
  </cols>
  <sheetData>
    <row r="1" ht="18" customHeight="1"/>
    <row r="2">
      <c r="B2" s="1" t="inlineStr">
        <is>
          <t>Mon argent : le classeur du livre</t>
        </is>
      </c>
    </row>
    <row r="3" ht="42" customHeight="1">
      <c r="B3" s="2" t="inlineStr">
        <is>
          <t>Classeur compagnon de « Votre argent, sans vous faire avoir » (Benjamin Laurent). Libre, sans protection : modifiez tout. Les chiffres en bleu sont des saisies (les valeurs de départ sont celles des cas du livre) ; tout le reste est calculé.</t>
        </is>
      </c>
    </row>
    <row r="5" ht="30" customHeight="1">
      <c r="B5" s="3" t="inlineStr">
        <is>
          <t>Onglet</t>
        </is>
      </c>
      <c r="C5" s="4" t="inlineStr">
        <is>
          <t>À quoi il sert</t>
        </is>
      </c>
      <c r="D5" s="4" t="inlineStr">
        <is>
          <t>Chapitre</t>
        </is>
      </c>
    </row>
    <row r="6" ht="30" customHeight="1">
      <c r="B6" s="5" t="inlineStr">
        <is>
          <t>Budget</t>
        </is>
      </c>
      <c r="C6" s="6" t="inlineStr">
        <is>
          <t>Votre budget du mois, la règle 50/30/20 et votre objectif d'épargne de précaution (cas d'Inès).</t>
        </is>
      </c>
      <c r="D6" s="7" t="inlineStr">
        <is>
          <t>1 et 2</t>
        </is>
      </c>
    </row>
    <row r="7" ht="30" customHeight="1">
      <c r="B7" s="5" t="inlineStr">
        <is>
          <t>Crédit renouvelable</t>
        </is>
      </c>
      <c r="C7" s="6" t="inlineStr">
        <is>
          <t>Combien de mois et combien d'intérêts pour rembourser un crédit renouvelable, mois par mois.</t>
        </is>
      </c>
      <c r="D7" s="7" t="inlineStr">
        <is>
          <t>3</t>
        </is>
      </c>
    </row>
    <row r="8" ht="30" customHeight="1">
      <c r="B8" s="5" t="inlineStr">
        <is>
          <t>Prêt personnel</t>
        </is>
      </c>
      <c r="C8" s="6" t="inlineStr">
        <is>
          <t>Mensualité et coût total d'un prêt amortissable classique, à comparer au crédit renouvelable.</t>
        </is>
      </c>
      <c r="D8" s="7" t="inlineStr">
        <is>
          <t>3</t>
        </is>
      </c>
    </row>
    <row r="9" ht="30" customHeight="1">
      <c r="B9" s="5" t="inlineStr">
        <is>
          <t>Frais</t>
        </is>
      </c>
      <c r="C9" s="6" t="inlineStr">
        <is>
          <t>Ce que les frais annuels coûtent sur 20 ans, à rendement brut identique.</t>
        </is>
      </c>
      <c r="D9" s="7" t="inlineStr">
        <is>
          <t>6 et 7</t>
        </is>
      </c>
    </row>
    <row r="10" ht="30" customHeight="1">
      <c r="B10" s="5" t="inlineStr">
        <is>
          <t>Versements réguliers</t>
        </is>
      </c>
      <c r="C10" s="6" t="inlineStr">
        <is>
          <t>Ce que deviennent des versements mensuels selon le rendement et la durée.</t>
        </is>
      </c>
      <c r="D10" s="7" t="inlineStr">
        <is>
          <t>6</t>
        </is>
      </c>
    </row>
    <row r="11" ht="30" customHeight="1">
      <c r="B11" s="5" t="inlineStr">
        <is>
          <t>Assurance-vie</t>
        </is>
      </c>
      <c r="C11" s="6" t="inlineStr">
        <is>
          <t>Impôt et prélèvements sociaux sur un rachat total ou partiel après 8 ans (règles au 1er octobre 2026).</t>
        </is>
      </c>
      <c r="D11" s="7" t="inlineStr">
        <is>
          <t>7</t>
        </is>
      </c>
    </row>
    <row r="12" ht="30" customHeight="1">
      <c r="B12" s="5" t="inlineStr">
        <is>
          <t>PEA et compte-titres</t>
        </is>
      </c>
      <c r="C12" s="6" t="inlineStr">
        <is>
          <t>Ce que coûte un retrait de gain avant et après 5 ans, et sur un compte-titres (règles 2026).</t>
        </is>
      </c>
      <c r="D12" s="7" t="inlineStr">
        <is>
          <t>8</t>
        </is>
      </c>
    </row>
  </sheetData>
  <mergeCells count="1">
    <mergeCell ref="B3:D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23A40"/>
    <outlinePr summaryBelow="1" summaryRight="1"/>
    <pageSetUpPr/>
  </sheetPr>
  <dimension ref="B2:D24"/>
  <sheetViews>
    <sheetView showGridLines="0" workbookViewId="0">
      <selection activeCell="A1" sqref="A1"/>
    </sheetView>
  </sheetViews>
  <sheetFormatPr baseColWidth="8" defaultRowHeight="15"/>
  <cols>
    <col width="2.7" customWidth="1" min="1" max="1"/>
    <col width="44" customWidth="1" min="2" max="2"/>
    <col width="16" customWidth="1" min="3" max="3"/>
    <col width="16" customWidth="1" min="4" max="4"/>
  </cols>
  <sheetData>
    <row r="1" ht="18" customHeight="1"/>
    <row r="2">
      <c r="B2" s="1" t="inlineStr">
        <is>
          <t>Budget du mois et épargne de précaution</t>
        </is>
      </c>
    </row>
    <row r="3" ht="42" customHeight="1">
      <c r="B3" s="2" t="inlineStr">
        <is>
          <t>Saisissez vos montants mensuels en bleu. Exemple de départ : Inès, 2 200 € nets par mois (chapitre 1).</t>
        </is>
      </c>
    </row>
    <row r="5" ht="30" customHeight="1">
      <c r="B5" s="3" t="inlineStr">
        <is>
          <t>Poste</t>
        </is>
      </c>
      <c r="C5" s="4" t="inlineStr">
        <is>
          <t>Montant mensuel</t>
        </is>
      </c>
      <c r="D5" s="4" t="inlineStr">
        <is>
          <t>Part du revenu</t>
        </is>
      </c>
    </row>
    <row r="6">
      <c r="B6" s="5" t="inlineStr">
        <is>
          <t>Revenu net mensuel</t>
        </is>
      </c>
      <c r="C6" s="8" t="n">
        <v>2200</v>
      </c>
      <c r="D6" s="9">
        <f>C6/$C$6</f>
        <v/>
      </c>
    </row>
    <row r="7">
      <c r="B7" s="5" t="inlineStr">
        <is>
          <t>Loyer charges comprises</t>
        </is>
      </c>
      <c r="C7" s="8" t="n">
        <v>750</v>
      </c>
      <c r="D7" s="9">
        <f>C7/$C$6</f>
        <v/>
      </c>
    </row>
    <row r="8">
      <c r="B8" s="5" t="inlineStr">
        <is>
          <t>Transports</t>
        </is>
      </c>
      <c r="C8" s="8" t="n">
        <v>75</v>
      </c>
      <c r="D8" s="9">
        <f>C8/$C$6</f>
        <v/>
      </c>
    </row>
    <row r="9">
      <c r="B9" s="5" t="inlineStr">
        <is>
          <t>Énergie et internet</t>
        </is>
      </c>
      <c r="C9" s="8" t="n">
        <v>95</v>
      </c>
      <c r="D9" s="9">
        <f>C9/$C$6</f>
        <v/>
      </c>
    </row>
    <row r="10">
      <c r="B10" s="5" t="inlineStr">
        <is>
          <t>Assurances</t>
        </is>
      </c>
      <c r="C10" s="8" t="n">
        <v>45</v>
      </c>
      <c r="D10" s="9">
        <f>C10/$C$6</f>
        <v/>
      </c>
    </row>
    <row r="11">
      <c r="B11" s="5" t="inlineStr">
        <is>
          <t>Téléphone</t>
        </is>
      </c>
      <c r="C11" s="8" t="n">
        <v>20</v>
      </c>
      <c r="D11" s="9">
        <f>C11/$C$6</f>
        <v/>
      </c>
    </row>
    <row r="12">
      <c r="B12" s="5" t="inlineStr">
        <is>
          <t>Abonnements</t>
        </is>
      </c>
      <c r="C12" s="8" t="n">
        <v>35</v>
      </c>
      <c r="D12" s="9">
        <f>C12/$C$6</f>
        <v/>
      </c>
    </row>
    <row r="13">
      <c r="B13" s="5" t="inlineStr">
        <is>
          <t>Courses</t>
        </is>
      </c>
      <c r="C13" s="8" t="n">
        <v>330</v>
      </c>
      <c r="D13" s="9">
        <f>C13/$C$6</f>
        <v/>
      </c>
    </row>
    <row r="14">
      <c r="B14" s="5" t="inlineStr">
        <is>
          <t>Remboursement de crédit</t>
        </is>
      </c>
      <c r="C14" s="8" t="n">
        <v>160</v>
      </c>
      <c r="D14" s="9">
        <f>C14/$C$6</f>
        <v/>
      </c>
    </row>
    <row r="15">
      <c r="B15" s="10" t="inlineStr">
        <is>
          <t>Total des dépenses contraintes</t>
        </is>
      </c>
      <c r="C15" s="11">
        <f>SUM(C7:C14)</f>
        <v/>
      </c>
      <c r="D15" s="12">
        <f>C15/$C$6</f>
        <v/>
      </c>
    </row>
    <row r="16">
      <c r="B16" s="5" t="inlineStr">
        <is>
          <t>Loisirs et imprévus</t>
        </is>
      </c>
      <c r="C16" s="8" t="n">
        <v>520</v>
      </c>
      <c r="D16" s="9">
        <f>C16/$C$6</f>
        <v/>
      </c>
    </row>
    <row r="17">
      <c r="B17" s="10" t="inlineStr">
        <is>
          <t>Reste pour l'épargne</t>
        </is>
      </c>
      <c r="C17" s="11">
        <f>C6-C15-C16</f>
        <v/>
      </c>
      <c r="D17" s="12">
        <f>C17/$C$6</f>
        <v/>
      </c>
    </row>
    <row r="18">
      <c r="B18" s="5" t="inlineStr">
        <is>
          <t>Règle 50/30/20 : besoins (50 %)</t>
        </is>
      </c>
      <c r="C18" s="13">
        <f>C6*0.5</f>
        <v/>
      </c>
      <c r="D18" s="7" t="n"/>
    </row>
    <row r="19">
      <c r="B19" s="5" t="inlineStr">
        <is>
          <t>Règle 50/30/20 : envies (30 %)</t>
        </is>
      </c>
      <c r="C19" s="13">
        <f>C6*0.3</f>
        <v/>
      </c>
      <c r="D19" s="7" t="n"/>
    </row>
    <row r="20">
      <c r="B20" s="5" t="inlineStr">
        <is>
          <t>Règle 50/30/20 : épargne (20 %)</t>
        </is>
      </c>
      <c r="C20" s="13">
        <f>C6*0.2</f>
        <v/>
      </c>
      <c r="D20" s="7" t="n"/>
    </row>
    <row r="21">
      <c r="B21" s="5" t="inlineStr">
        <is>
          <t>Dépenses mensuelles totales</t>
        </is>
      </c>
      <c r="C21" s="13">
        <f>C15+C16</f>
        <v/>
      </c>
      <c r="D21" s="7" t="n"/>
    </row>
    <row r="22">
      <c r="B22" s="5" t="inlineStr">
        <is>
          <t>Épargne de précaution : 3 mois de dépenses</t>
        </is>
      </c>
      <c r="C22" s="13">
        <f>3*C21</f>
        <v/>
      </c>
      <c r="D22" s="7" t="n"/>
    </row>
    <row r="23">
      <c r="B23" s="5" t="inlineStr">
        <is>
          <t>Épargne de précaution : 6 mois de dépenses</t>
        </is>
      </c>
      <c r="C23" s="13">
        <f>6*C21</f>
        <v/>
      </c>
      <c r="D23" s="7" t="n"/>
    </row>
    <row r="24">
      <c r="B24" s="10" t="inlineStr">
        <is>
          <t>Mois pour atteindre 3 mois de dépenses</t>
        </is>
      </c>
      <c r="C24" s="14">
        <f>IF(C17&gt;0,ROUNDUP(C22/C17,0),"épargne nulle")</f>
        <v/>
      </c>
      <c r="D24" s="15" t="n"/>
    </row>
  </sheetData>
  <mergeCells count="1">
    <mergeCell ref="B3:D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23A40"/>
    <outlinePr summaryBelow="1" summaryRight="1"/>
    <pageSetUpPr/>
  </sheetPr>
  <dimension ref="B2:E372"/>
  <sheetViews>
    <sheetView showGridLines="0" workbookViewId="0">
      <selection activeCell="A1" sqref="A1"/>
    </sheetView>
  </sheetViews>
  <sheetFormatPr baseColWidth="8" defaultRowHeight="15"/>
  <cols>
    <col width="2.7" customWidth="1" min="1" max="1"/>
    <col width="22" customWidth="1" min="2" max="2"/>
    <col width="16" customWidth="1" min="3" max="3"/>
    <col width="16" customWidth="1" min="4" max="4"/>
    <col width="16" customWidth="1" min="5" max="5"/>
  </cols>
  <sheetData>
    <row r="1" ht="18" customHeight="1"/>
    <row r="2">
      <c r="B2" s="1" t="inlineStr">
        <is>
          <t>Rembourser un crédit renouvelable</t>
        </is>
      </c>
    </row>
    <row r="3" ht="42" customHeight="1">
      <c r="B3" s="2" t="inlineStr">
        <is>
          <t>Saisissez le montant utilisé, le taux annuel et la mensualité. Exemple du chapitre 3 : 3 000 € à 20 %, 100 € par mois. Le tableau s'arrête quand le solde est remboursé.</t>
        </is>
      </c>
    </row>
    <row r="5" ht="30" customHeight="1">
      <c r="B5" s="3" t="inlineStr">
        <is>
          <t>Paramètre ou mois</t>
        </is>
      </c>
      <c r="C5" s="4" t="inlineStr">
        <is>
          <t>Intérêts du mois</t>
        </is>
      </c>
      <c r="D5" s="4" t="inlineStr">
        <is>
          <t>Remboursement</t>
        </is>
      </c>
      <c r="E5" s="4" t="inlineStr">
        <is>
          <t>Solde restant dû</t>
        </is>
      </c>
    </row>
    <row r="6">
      <c r="B6" s="5" t="inlineStr">
        <is>
          <t>Montant utilisé</t>
        </is>
      </c>
      <c r="C6" s="7" t="n"/>
      <c r="D6" s="7" t="n"/>
      <c r="E6" s="8" t="n">
        <v>3000</v>
      </c>
    </row>
    <row r="7">
      <c r="B7" s="5" t="inlineStr">
        <is>
          <t>Taux annuel</t>
        </is>
      </c>
      <c r="C7" s="7" t="n"/>
      <c r="D7" s="7" t="n"/>
      <c r="E7" s="16" t="n">
        <v>0.2</v>
      </c>
    </row>
    <row r="8">
      <c r="B8" s="5" t="inlineStr">
        <is>
          <t>Mensualité</t>
        </is>
      </c>
      <c r="C8" s="7" t="n"/>
      <c r="D8" s="7" t="n"/>
      <c r="E8" s="8" t="n">
        <v>100</v>
      </c>
    </row>
    <row r="9">
      <c r="B9" s="10" t="inlineStr">
        <is>
          <t>Nombre de mensualités</t>
        </is>
      </c>
      <c r="C9" s="15" t="n"/>
      <c r="D9" s="15" t="n"/>
      <c r="E9" s="14">
        <f>COUNTIF(D13:D372,"&gt;0")</f>
        <v/>
      </c>
    </row>
    <row r="10">
      <c r="B10" s="10" t="inlineStr">
        <is>
          <t>Intérêts payés au total</t>
        </is>
      </c>
      <c r="C10" s="15" t="n"/>
      <c r="D10" s="15" t="n"/>
      <c r="E10" s="11">
        <f>SUM(C13:C372)</f>
        <v/>
      </c>
    </row>
    <row r="11">
      <c r="B11" s="10" t="inlineStr">
        <is>
          <t>Coût total (capital et intérêts)</t>
        </is>
      </c>
      <c r="C11" s="15" t="n"/>
      <c r="D11" s="15" t="n"/>
      <c r="E11" s="11">
        <f>E6+E10</f>
        <v/>
      </c>
    </row>
    <row r="12">
      <c r="B12" s="5" t="inlineStr">
        <is>
          <t>Mois 0</t>
        </is>
      </c>
      <c r="C12" s="7" t="n"/>
      <c r="D12" s="7" t="n"/>
      <c r="E12" s="17">
        <f>E6</f>
        <v/>
      </c>
    </row>
    <row r="13">
      <c r="B13" s="5" t="inlineStr">
        <is>
          <t>Mois 1</t>
        </is>
      </c>
      <c r="C13" s="17">
        <f>IF(E12&gt;0,E12*$E$7/12,0)</f>
        <v/>
      </c>
      <c r="D13" s="17">
        <f>IF(E12&gt;0,MIN($E$8,E12+C13),0)</f>
        <v/>
      </c>
      <c r="E13" s="17">
        <f>MAX(0,E12+C13-D13)</f>
        <v/>
      </c>
    </row>
    <row r="14">
      <c r="B14" s="5" t="inlineStr">
        <is>
          <t>Mois 2</t>
        </is>
      </c>
      <c r="C14" s="17">
        <f>IF(E13&gt;0,E13*$E$7/12,0)</f>
        <v/>
      </c>
      <c r="D14" s="17">
        <f>IF(E13&gt;0,MIN($E$8,E13+C14),0)</f>
        <v/>
      </c>
      <c r="E14" s="17">
        <f>MAX(0,E13+C14-D14)</f>
        <v/>
      </c>
    </row>
    <row r="15">
      <c r="B15" s="5" t="inlineStr">
        <is>
          <t>Mois 3</t>
        </is>
      </c>
      <c r="C15" s="17">
        <f>IF(E14&gt;0,E14*$E$7/12,0)</f>
        <v/>
      </c>
      <c r="D15" s="17">
        <f>IF(E14&gt;0,MIN($E$8,E14+C15),0)</f>
        <v/>
      </c>
      <c r="E15" s="17">
        <f>MAX(0,E14+C15-D15)</f>
        <v/>
      </c>
    </row>
    <row r="16">
      <c r="B16" s="5" t="inlineStr">
        <is>
          <t>Mois 4</t>
        </is>
      </c>
      <c r="C16" s="17">
        <f>IF(E15&gt;0,E15*$E$7/12,0)</f>
        <v/>
      </c>
      <c r="D16" s="17">
        <f>IF(E15&gt;0,MIN($E$8,E15+C16),0)</f>
        <v/>
      </c>
      <c r="E16" s="17">
        <f>MAX(0,E15+C16-D16)</f>
        <v/>
      </c>
    </row>
    <row r="17">
      <c r="B17" s="5" t="inlineStr">
        <is>
          <t>Mois 5</t>
        </is>
      </c>
      <c r="C17" s="17">
        <f>IF(E16&gt;0,E16*$E$7/12,0)</f>
        <v/>
      </c>
      <c r="D17" s="17">
        <f>IF(E16&gt;0,MIN($E$8,E16+C17),0)</f>
        <v/>
      </c>
      <c r="E17" s="17">
        <f>MAX(0,E16+C17-D17)</f>
        <v/>
      </c>
    </row>
    <row r="18">
      <c r="B18" s="5" t="inlineStr">
        <is>
          <t>Mois 6</t>
        </is>
      </c>
      <c r="C18" s="17">
        <f>IF(E17&gt;0,E17*$E$7/12,0)</f>
        <v/>
      </c>
      <c r="D18" s="17">
        <f>IF(E17&gt;0,MIN($E$8,E17+C18),0)</f>
        <v/>
      </c>
      <c r="E18" s="17">
        <f>MAX(0,E17+C18-D18)</f>
        <v/>
      </c>
    </row>
    <row r="19">
      <c r="B19" s="5" t="inlineStr">
        <is>
          <t>Mois 7</t>
        </is>
      </c>
      <c r="C19" s="17">
        <f>IF(E18&gt;0,E18*$E$7/12,0)</f>
        <v/>
      </c>
      <c r="D19" s="17">
        <f>IF(E18&gt;0,MIN($E$8,E18+C19),0)</f>
        <v/>
      </c>
      <c r="E19" s="17">
        <f>MAX(0,E18+C19-D19)</f>
        <v/>
      </c>
    </row>
    <row r="20">
      <c r="B20" s="5" t="inlineStr">
        <is>
          <t>Mois 8</t>
        </is>
      </c>
      <c r="C20" s="17">
        <f>IF(E19&gt;0,E19*$E$7/12,0)</f>
        <v/>
      </c>
      <c r="D20" s="17">
        <f>IF(E19&gt;0,MIN($E$8,E19+C20),0)</f>
        <v/>
      </c>
      <c r="E20" s="17">
        <f>MAX(0,E19+C20-D20)</f>
        <v/>
      </c>
    </row>
    <row r="21">
      <c r="B21" s="5" t="inlineStr">
        <is>
          <t>Mois 9</t>
        </is>
      </c>
      <c r="C21" s="17">
        <f>IF(E20&gt;0,E20*$E$7/12,0)</f>
        <v/>
      </c>
      <c r="D21" s="17">
        <f>IF(E20&gt;0,MIN($E$8,E20+C21),0)</f>
        <v/>
      </c>
      <c r="E21" s="17">
        <f>MAX(0,E20+C21-D21)</f>
        <v/>
      </c>
    </row>
    <row r="22">
      <c r="B22" s="5" t="inlineStr">
        <is>
          <t>Mois 10</t>
        </is>
      </c>
      <c r="C22" s="17">
        <f>IF(E21&gt;0,E21*$E$7/12,0)</f>
        <v/>
      </c>
      <c r="D22" s="17">
        <f>IF(E21&gt;0,MIN($E$8,E21+C22),0)</f>
        <v/>
      </c>
      <c r="E22" s="17">
        <f>MAX(0,E21+C22-D22)</f>
        <v/>
      </c>
    </row>
    <row r="23">
      <c r="B23" s="5" t="inlineStr">
        <is>
          <t>Mois 11</t>
        </is>
      </c>
      <c r="C23" s="17">
        <f>IF(E22&gt;0,E22*$E$7/12,0)</f>
        <v/>
      </c>
      <c r="D23" s="17">
        <f>IF(E22&gt;0,MIN($E$8,E22+C23),0)</f>
        <v/>
      </c>
      <c r="E23" s="17">
        <f>MAX(0,E22+C23-D23)</f>
        <v/>
      </c>
    </row>
    <row r="24">
      <c r="B24" s="5" t="inlineStr">
        <is>
          <t>Mois 12</t>
        </is>
      </c>
      <c r="C24" s="17">
        <f>IF(E23&gt;0,E23*$E$7/12,0)</f>
        <v/>
      </c>
      <c r="D24" s="17">
        <f>IF(E23&gt;0,MIN($E$8,E23+C24),0)</f>
        <v/>
      </c>
      <c r="E24" s="17">
        <f>MAX(0,E23+C24-D24)</f>
        <v/>
      </c>
    </row>
    <row r="25">
      <c r="B25" s="5" t="inlineStr">
        <is>
          <t>Mois 13</t>
        </is>
      </c>
      <c r="C25" s="17">
        <f>IF(E24&gt;0,E24*$E$7/12,0)</f>
        <v/>
      </c>
      <c r="D25" s="17">
        <f>IF(E24&gt;0,MIN($E$8,E24+C25),0)</f>
        <v/>
      </c>
      <c r="E25" s="17">
        <f>MAX(0,E24+C25-D25)</f>
        <v/>
      </c>
    </row>
    <row r="26">
      <c r="B26" s="5" t="inlineStr">
        <is>
          <t>Mois 14</t>
        </is>
      </c>
      <c r="C26" s="17">
        <f>IF(E25&gt;0,E25*$E$7/12,0)</f>
        <v/>
      </c>
      <c r="D26" s="17">
        <f>IF(E25&gt;0,MIN($E$8,E25+C26),0)</f>
        <v/>
      </c>
      <c r="E26" s="17">
        <f>MAX(0,E25+C26-D26)</f>
        <v/>
      </c>
    </row>
    <row r="27">
      <c r="B27" s="5" t="inlineStr">
        <is>
          <t>Mois 15</t>
        </is>
      </c>
      <c r="C27" s="17">
        <f>IF(E26&gt;0,E26*$E$7/12,0)</f>
        <v/>
      </c>
      <c r="D27" s="17">
        <f>IF(E26&gt;0,MIN($E$8,E26+C27),0)</f>
        <v/>
      </c>
      <c r="E27" s="17">
        <f>MAX(0,E26+C27-D27)</f>
        <v/>
      </c>
    </row>
    <row r="28">
      <c r="B28" s="5" t="inlineStr">
        <is>
          <t>Mois 16</t>
        </is>
      </c>
      <c r="C28" s="17">
        <f>IF(E27&gt;0,E27*$E$7/12,0)</f>
        <v/>
      </c>
      <c r="D28" s="17">
        <f>IF(E27&gt;0,MIN($E$8,E27+C28),0)</f>
        <v/>
      </c>
      <c r="E28" s="17">
        <f>MAX(0,E27+C28-D28)</f>
        <v/>
      </c>
    </row>
    <row r="29">
      <c r="B29" s="5" t="inlineStr">
        <is>
          <t>Mois 17</t>
        </is>
      </c>
      <c r="C29" s="17">
        <f>IF(E28&gt;0,E28*$E$7/12,0)</f>
        <v/>
      </c>
      <c r="D29" s="17">
        <f>IF(E28&gt;0,MIN($E$8,E28+C29),0)</f>
        <v/>
      </c>
      <c r="E29" s="17">
        <f>MAX(0,E28+C29-D29)</f>
        <v/>
      </c>
    </row>
    <row r="30">
      <c r="B30" s="5" t="inlineStr">
        <is>
          <t>Mois 18</t>
        </is>
      </c>
      <c r="C30" s="17">
        <f>IF(E29&gt;0,E29*$E$7/12,0)</f>
        <v/>
      </c>
      <c r="D30" s="17">
        <f>IF(E29&gt;0,MIN($E$8,E29+C30),0)</f>
        <v/>
      </c>
      <c r="E30" s="17">
        <f>MAX(0,E29+C30-D30)</f>
        <v/>
      </c>
    </row>
    <row r="31">
      <c r="B31" s="5" t="inlineStr">
        <is>
          <t>Mois 19</t>
        </is>
      </c>
      <c r="C31" s="17">
        <f>IF(E30&gt;0,E30*$E$7/12,0)</f>
        <v/>
      </c>
      <c r="D31" s="17">
        <f>IF(E30&gt;0,MIN($E$8,E30+C31),0)</f>
        <v/>
      </c>
      <c r="E31" s="17">
        <f>MAX(0,E30+C31-D31)</f>
        <v/>
      </c>
    </row>
    <row r="32">
      <c r="B32" s="5" t="inlineStr">
        <is>
          <t>Mois 20</t>
        </is>
      </c>
      <c r="C32" s="17">
        <f>IF(E31&gt;0,E31*$E$7/12,0)</f>
        <v/>
      </c>
      <c r="D32" s="17">
        <f>IF(E31&gt;0,MIN($E$8,E31+C32),0)</f>
        <v/>
      </c>
      <c r="E32" s="17">
        <f>MAX(0,E31+C32-D32)</f>
        <v/>
      </c>
    </row>
    <row r="33">
      <c r="B33" s="5" t="inlineStr">
        <is>
          <t>Mois 21</t>
        </is>
      </c>
      <c r="C33" s="17">
        <f>IF(E32&gt;0,E32*$E$7/12,0)</f>
        <v/>
      </c>
      <c r="D33" s="17">
        <f>IF(E32&gt;0,MIN($E$8,E32+C33),0)</f>
        <v/>
      </c>
      <c r="E33" s="17">
        <f>MAX(0,E32+C33-D33)</f>
        <v/>
      </c>
    </row>
    <row r="34">
      <c r="B34" s="5" t="inlineStr">
        <is>
          <t>Mois 22</t>
        </is>
      </c>
      <c r="C34" s="17">
        <f>IF(E33&gt;0,E33*$E$7/12,0)</f>
        <v/>
      </c>
      <c r="D34" s="17">
        <f>IF(E33&gt;0,MIN($E$8,E33+C34),0)</f>
        <v/>
      </c>
      <c r="E34" s="17">
        <f>MAX(0,E33+C34-D34)</f>
        <v/>
      </c>
    </row>
    <row r="35">
      <c r="B35" s="5" t="inlineStr">
        <is>
          <t>Mois 23</t>
        </is>
      </c>
      <c r="C35" s="17">
        <f>IF(E34&gt;0,E34*$E$7/12,0)</f>
        <v/>
      </c>
      <c r="D35" s="17">
        <f>IF(E34&gt;0,MIN($E$8,E34+C35),0)</f>
        <v/>
      </c>
      <c r="E35" s="17">
        <f>MAX(0,E34+C35-D35)</f>
        <v/>
      </c>
    </row>
    <row r="36">
      <c r="B36" s="5" t="inlineStr">
        <is>
          <t>Mois 24</t>
        </is>
      </c>
      <c r="C36" s="17">
        <f>IF(E35&gt;0,E35*$E$7/12,0)</f>
        <v/>
      </c>
      <c r="D36" s="17">
        <f>IF(E35&gt;0,MIN($E$8,E35+C36),0)</f>
        <v/>
      </c>
      <c r="E36" s="17">
        <f>MAX(0,E35+C36-D36)</f>
        <v/>
      </c>
    </row>
    <row r="37">
      <c r="B37" s="5" t="inlineStr">
        <is>
          <t>Mois 25</t>
        </is>
      </c>
      <c r="C37" s="17">
        <f>IF(E36&gt;0,E36*$E$7/12,0)</f>
        <v/>
      </c>
      <c r="D37" s="17">
        <f>IF(E36&gt;0,MIN($E$8,E36+C37),0)</f>
        <v/>
      </c>
      <c r="E37" s="17">
        <f>MAX(0,E36+C37-D37)</f>
        <v/>
      </c>
    </row>
    <row r="38">
      <c r="B38" s="5" t="inlineStr">
        <is>
          <t>Mois 26</t>
        </is>
      </c>
      <c r="C38" s="17">
        <f>IF(E37&gt;0,E37*$E$7/12,0)</f>
        <v/>
      </c>
      <c r="D38" s="17">
        <f>IF(E37&gt;0,MIN($E$8,E37+C38),0)</f>
        <v/>
      </c>
      <c r="E38" s="17">
        <f>MAX(0,E37+C38-D38)</f>
        <v/>
      </c>
    </row>
    <row r="39">
      <c r="B39" s="5" t="inlineStr">
        <is>
          <t>Mois 27</t>
        </is>
      </c>
      <c r="C39" s="17">
        <f>IF(E38&gt;0,E38*$E$7/12,0)</f>
        <v/>
      </c>
      <c r="D39" s="17">
        <f>IF(E38&gt;0,MIN($E$8,E38+C39),0)</f>
        <v/>
      </c>
      <c r="E39" s="17">
        <f>MAX(0,E38+C39-D39)</f>
        <v/>
      </c>
    </row>
    <row r="40">
      <c r="B40" s="5" t="inlineStr">
        <is>
          <t>Mois 28</t>
        </is>
      </c>
      <c r="C40" s="17">
        <f>IF(E39&gt;0,E39*$E$7/12,0)</f>
        <v/>
      </c>
      <c r="D40" s="17">
        <f>IF(E39&gt;0,MIN($E$8,E39+C40),0)</f>
        <v/>
      </c>
      <c r="E40" s="17">
        <f>MAX(0,E39+C40-D40)</f>
        <v/>
      </c>
    </row>
    <row r="41">
      <c r="B41" s="5" t="inlineStr">
        <is>
          <t>Mois 29</t>
        </is>
      </c>
      <c r="C41" s="17">
        <f>IF(E40&gt;0,E40*$E$7/12,0)</f>
        <v/>
      </c>
      <c r="D41" s="17">
        <f>IF(E40&gt;0,MIN($E$8,E40+C41),0)</f>
        <v/>
      </c>
      <c r="E41" s="17">
        <f>MAX(0,E40+C41-D41)</f>
        <v/>
      </c>
    </row>
    <row r="42">
      <c r="B42" s="5" t="inlineStr">
        <is>
          <t>Mois 30</t>
        </is>
      </c>
      <c r="C42" s="17">
        <f>IF(E41&gt;0,E41*$E$7/12,0)</f>
        <v/>
      </c>
      <c r="D42" s="17">
        <f>IF(E41&gt;0,MIN($E$8,E41+C42),0)</f>
        <v/>
      </c>
      <c r="E42" s="17">
        <f>MAX(0,E41+C42-D42)</f>
        <v/>
      </c>
    </row>
    <row r="43">
      <c r="B43" s="5" t="inlineStr">
        <is>
          <t>Mois 31</t>
        </is>
      </c>
      <c r="C43" s="17">
        <f>IF(E42&gt;0,E42*$E$7/12,0)</f>
        <v/>
      </c>
      <c r="D43" s="17">
        <f>IF(E42&gt;0,MIN($E$8,E42+C43),0)</f>
        <v/>
      </c>
      <c r="E43" s="17">
        <f>MAX(0,E42+C43-D43)</f>
        <v/>
      </c>
    </row>
    <row r="44">
      <c r="B44" s="5" t="inlineStr">
        <is>
          <t>Mois 32</t>
        </is>
      </c>
      <c r="C44" s="17">
        <f>IF(E43&gt;0,E43*$E$7/12,0)</f>
        <v/>
      </c>
      <c r="D44" s="17">
        <f>IF(E43&gt;0,MIN($E$8,E43+C44),0)</f>
        <v/>
      </c>
      <c r="E44" s="17">
        <f>MAX(0,E43+C44-D44)</f>
        <v/>
      </c>
    </row>
    <row r="45">
      <c r="B45" s="5" t="inlineStr">
        <is>
          <t>Mois 33</t>
        </is>
      </c>
      <c r="C45" s="17">
        <f>IF(E44&gt;0,E44*$E$7/12,0)</f>
        <v/>
      </c>
      <c r="D45" s="17">
        <f>IF(E44&gt;0,MIN($E$8,E44+C45),0)</f>
        <v/>
      </c>
      <c r="E45" s="17">
        <f>MAX(0,E44+C45-D45)</f>
        <v/>
      </c>
    </row>
    <row r="46">
      <c r="B46" s="5" t="inlineStr">
        <is>
          <t>Mois 34</t>
        </is>
      </c>
      <c r="C46" s="17">
        <f>IF(E45&gt;0,E45*$E$7/12,0)</f>
        <v/>
      </c>
      <c r="D46" s="17">
        <f>IF(E45&gt;0,MIN($E$8,E45+C46),0)</f>
        <v/>
      </c>
      <c r="E46" s="17">
        <f>MAX(0,E45+C46-D46)</f>
        <v/>
      </c>
    </row>
    <row r="47">
      <c r="B47" s="5" t="inlineStr">
        <is>
          <t>Mois 35</t>
        </is>
      </c>
      <c r="C47" s="17">
        <f>IF(E46&gt;0,E46*$E$7/12,0)</f>
        <v/>
      </c>
      <c r="D47" s="17">
        <f>IF(E46&gt;0,MIN($E$8,E46+C47),0)</f>
        <v/>
      </c>
      <c r="E47" s="17">
        <f>MAX(0,E46+C47-D47)</f>
        <v/>
      </c>
    </row>
    <row r="48">
      <c r="B48" s="5" t="inlineStr">
        <is>
          <t>Mois 36</t>
        </is>
      </c>
      <c r="C48" s="17">
        <f>IF(E47&gt;0,E47*$E$7/12,0)</f>
        <v/>
      </c>
      <c r="D48" s="17">
        <f>IF(E47&gt;0,MIN($E$8,E47+C48),0)</f>
        <v/>
      </c>
      <c r="E48" s="17">
        <f>MAX(0,E47+C48-D48)</f>
        <v/>
      </c>
    </row>
    <row r="49">
      <c r="B49" s="5" t="inlineStr">
        <is>
          <t>Mois 37</t>
        </is>
      </c>
      <c r="C49" s="17">
        <f>IF(E48&gt;0,E48*$E$7/12,0)</f>
        <v/>
      </c>
      <c r="D49" s="17">
        <f>IF(E48&gt;0,MIN($E$8,E48+C49),0)</f>
        <v/>
      </c>
      <c r="E49" s="17">
        <f>MAX(0,E48+C49-D49)</f>
        <v/>
      </c>
    </row>
    <row r="50">
      <c r="B50" s="5" t="inlineStr">
        <is>
          <t>Mois 38</t>
        </is>
      </c>
      <c r="C50" s="17">
        <f>IF(E49&gt;0,E49*$E$7/12,0)</f>
        <v/>
      </c>
      <c r="D50" s="17">
        <f>IF(E49&gt;0,MIN($E$8,E49+C50),0)</f>
        <v/>
      </c>
      <c r="E50" s="17">
        <f>MAX(0,E49+C50-D50)</f>
        <v/>
      </c>
    </row>
    <row r="51">
      <c r="B51" s="5" t="inlineStr">
        <is>
          <t>Mois 39</t>
        </is>
      </c>
      <c r="C51" s="17">
        <f>IF(E50&gt;0,E50*$E$7/12,0)</f>
        <v/>
      </c>
      <c r="D51" s="17">
        <f>IF(E50&gt;0,MIN($E$8,E50+C51),0)</f>
        <v/>
      </c>
      <c r="E51" s="17">
        <f>MAX(0,E50+C51-D51)</f>
        <v/>
      </c>
    </row>
    <row r="52">
      <c r="B52" s="5" t="inlineStr">
        <is>
          <t>Mois 40</t>
        </is>
      </c>
      <c r="C52" s="17">
        <f>IF(E51&gt;0,E51*$E$7/12,0)</f>
        <v/>
      </c>
      <c r="D52" s="17">
        <f>IF(E51&gt;0,MIN($E$8,E51+C52),0)</f>
        <v/>
      </c>
      <c r="E52" s="17">
        <f>MAX(0,E51+C52-D52)</f>
        <v/>
      </c>
    </row>
    <row r="53">
      <c r="B53" s="5" t="inlineStr">
        <is>
          <t>Mois 41</t>
        </is>
      </c>
      <c r="C53" s="17">
        <f>IF(E52&gt;0,E52*$E$7/12,0)</f>
        <v/>
      </c>
      <c r="D53" s="17">
        <f>IF(E52&gt;0,MIN($E$8,E52+C53),0)</f>
        <v/>
      </c>
      <c r="E53" s="17">
        <f>MAX(0,E52+C53-D53)</f>
        <v/>
      </c>
    </row>
    <row r="54">
      <c r="B54" s="5" t="inlineStr">
        <is>
          <t>Mois 42</t>
        </is>
      </c>
      <c r="C54" s="17">
        <f>IF(E53&gt;0,E53*$E$7/12,0)</f>
        <v/>
      </c>
      <c r="D54" s="17">
        <f>IF(E53&gt;0,MIN($E$8,E53+C54),0)</f>
        <v/>
      </c>
      <c r="E54" s="17">
        <f>MAX(0,E53+C54-D54)</f>
        <v/>
      </c>
    </row>
    <row r="55">
      <c r="B55" s="5" t="inlineStr">
        <is>
          <t>Mois 43</t>
        </is>
      </c>
      <c r="C55" s="17">
        <f>IF(E54&gt;0,E54*$E$7/12,0)</f>
        <v/>
      </c>
      <c r="D55" s="17">
        <f>IF(E54&gt;0,MIN($E$8,E54+C55),0)</f>
        <v/>
      </c>
      <c r="E55" s="17">
        <f>MAX(0,E54+C55-D55)</f>
        <v/>
      </c>
    </row>
    <row r="56">
      <c r="B56" s="5" t="inlineStr">
        <is>
          <t>Mois 44</t>
        </is>
      </c>
      <c r="C56" s="17">
        <f>IF(E55&gt;0,E55*$E$7/12,0)</f>
        <v/>
      </c>
      <c r="D56" s="17">
        <f>IF(E55&gt;0,MIN($E$8,E55+C56),0)</f>
        <v/>
      </c>
      <c r="E56" s="17">
        <f>MAX(0,E55+C56-D56)</f>
        <v/>
      </c>
    </row>
    <row r="57">
      <c r="B57" s="5" t="inlineStr">
        <is>
          <t>Mois 45</t>
        </is>
      </c>
      <c r="C57" s="17">
        <f>IF(E56&gt;0,E56*$E$7/12,0)</f>
        <v/>
      </c>
      <c r="D57" s="17">
        <f>IF(E56&gt;0,MIN($E$8,E56+C57),0)</f>
        <v/>
      </c>
      <c r="E57" s="17">
        <f>MAX(0,E56+C57-D57)</f>
        <v/>
      </c>
    </row>
    <row r="58">
      <c r="B58" s="5" t="inlineStr">
        <is>
          <t>Mois 46</t>
        </is>
      </c>
      <c r="C58" s="17">
        <f>IF(E57&gt;0,E57*$E$7/12,0)</f>
        <v/>
      </c>
      <c r="D58" s="17">
        <f>IF(E57&gt;0,MIN($E$8,E57+C58),0)</f>
        <v/>
      </c>
      <c r="E58" s="17">
        <f>MAX(0,E57+C58-D58)</f>
        <v/>
      </c>
    </row>
    <row r="59">
      <c r="B59" s="5" t="inlineStr">
        <is>
          <t>Mois 47</t>
        </is>
      </c>
      <c r="C59" s="17">
        <f>IF(E58&gt;0,E58*$E$7/12,0)</f>
        <v/>
      </c>
      <c r="D59" s="17">
        <f>IF(E58&gt;0,MIN($E$8,E58+C59),0)</f>
        <v/>
      </c>
      <c r="E59" s="17">
        <f>MAX(0,E58+C59-D59)</f>
        <v/>
      </c>
    </row>
    <row r="60">
      <c r="B60" s="5" t="inlineStr">
        <is>
          <t>Mois 48</t>
        </is>
      </c>
      <c r="C60" s="17">
        <f>IF(E59&gt;0,E59*$E$7/12,0)</f>
        <v/>
      </c>
      <c r="D60" s="17">
        <f>IF(E59&gt;0,MIN($E$8,E59+C60),0)</f>
        <v/>
      </c>
      <c r="E60" s="17">
        <f>MAX(0,E59+C60-D60)</f>
        <v/>
      </c>
    </row>
    <row r="61">
      <c r="B61" s="5" t="inlineStr">
        <is>
          <t>Mois 49</t>
        </is>
      </c>
      <c r="C61" s="17">
        <f>IF(E60&gt;0,E60*$E$7/12,0)</f>
        <v/>
      </c>
      <c r="D61" s="17">
        <f>IF(E60&gt;0,MIN($E$8,E60+C61),0)</f>
        <v/>
      </c>
      <c r="E61" s="17">
        <f>MAX(0,E60+C61-D61)</f>
        <v/>
      </c>
    </row>
    <row r="62">
      <c r="B62" s="5" t="inlineStr">
        <is>
          <t>Mois 50</t>
        </is>
      </c>
      <c r="C62" s="17">
        <f>IF(E61&gt;0,E61*$E$7/12,0)</f>
        <v/>
      </c>
      <c r="D62" s="17">
        <f>IF(E61&gt;0,MIN($E$8,E61+C62),0)</f>
        <v/>
      </c>
      <c r="E62" s="17">
        <f>MAX(0,E61+C62-D62)</f>
        <v/>
      </c>
    </row>
    <row r="63">
      <c r="B63" s="5" t="inlineStr">
        <is>
          <t>Mois 51</t>
        </is>
      </c>
      <c r="C63" s="17">
        <f>IF(E62&gt;0,E62*$E$7/12,0)</f>
        <v/>
      </c>
      <c r="D63" s="17">
        <f>IF(E62&gt;0,MIN($E$8,E62+C63),0)</f>
        <v/>
      </c>
      <c r="E63" s="17">
        <f>MAX(0,E62+C63-D63)</f>
        <v/>
      </c>
    </row>
    <row r="64">
      <c r="B64" s="5" t="inlineStr">
        <is>
          <t>Mois 52</t>
        </is>
      </c>
      <c r="C64" s="17">
        <f>IF(E63&gt;0,E63*$E$7/12,0)</f>
        <v/>
      </c>
      <c r="D64" s="17">
        <f>IF(E63&gt;0,MIN($E$8,E63+C64),0)</f>
        <v/>
      </c>
      <c r="E64" s="17">
        <f>MAX(0,E63+C64-D64)</f>
        <v/>
      </c>
    </row>
    <row r="65">
      <c r="B65" s="5" t="inlineStr">
        <is>
          <t>Mois 53</t>
        </is>
      </c>
      <c r="C65" s="17">
        <f>IF(E64&gt;0,E64*$E$7/12,0)</f>
        <v/>
      </c>
      <c r="D65" s="17">
        <f>IF(E64&gt;0,MIN($E$8,E64+C65),0)</f>
        <v/>
      </c>
      <c r="E65" s="17">
        <f>MAX(0,E64+C65-D65)</f>
        <v/>
      </c>
    </row>
    <row r="66">
      <c r="B66" s="5" t="inlineStr">
        <is>
          <t>Mois 54</t>
        </is>
      </c>
      <c r="C66" s="17">
        <f>IF(E65&gt;0,E65*$E$7/12,0)</f>
        <v/>
      </c>
      <c r="D66" s="17">
        <f>IF(E65&gt;0,MIN($E$8,E65+C66),0)</f>
        <v/>
      </c>
      <c r="E66" s="17">
        <f>MAX(0,E65+C66-D66)</f>
        <v/>
      </c>
    </row>
    <row r="67">
      <c r="B67" s="5" t="inlineStr">
        <is>
          <t>Mois 55</t>
        </is>
      </c>
      <c r="C67" s="17">
        <f>IF(E66&gt;0,E66*$E$7/12,0)</f>
        <v/>
      </c>
      <c r="D67" s="17">
        <f>IF(E66&gt;0,MIN($E$8,E66+C67),0)</f>
        <v/>
      </c>
      <c r="E67" s="17">
        <f>MAX(0,E66+C67-D67)</f>
        <v/>
      </c>
    </row>
    <row r="68">
      <c r="B68" s="5" t="inlineStr">
        <is>
          <t>Mois 56</t>
        </is>
      </c>
      <c r="C68" s="17">
        <f>IF(E67&gt;0,E67*$E$7/12,0)</f>
        <v/>
      </c>
      <c r="D68" s="17">
        <f>IF(E67&gt;0,MIN($E$8,E67+C68),0)</f>
        <v/>
      </c>
      <c r="E68" s="17">
        <f>MAX(0,E67+C68-D68)</f>
        <v/>
      </c>
    </row>
    <row r="69">
      <c r="B69" s="5" t="inlineStr">
        <is>
          <t>Mois 57</t>
        </is>
      </c>
      <c r="C69" s="17">
        <f>IF(E68&gt;0,E68*$E$7/12,0)</f>
        <v/>
      </c>
      <c r="D69" s="17">
        <f>IF(E68&gt;0,MIN($E$8,E68+C69),0)</f>
        <v/>
      </c>
      <c r="E69" s="17">
        <f>MAX(0,E68+C69-D69)</f>
        <v/>
      </c>
    </row>
    <row r="70">
      <c r="B70" s="5" t="inlineStr">
        <is>
          <t>Mois 58</t>
        </is>
      </c>
      <c r="C70" s="17">
        <f>IF(E69&gt;0,E69*$E$7/12,0)</f>
        <v/>
      </c>
      <c r="D70" s="17">
        <f>IF(E69&gt;0,MIN($E$8,E69+C70),0)</f>
        <v/>
      </c>
      <c r="E70" s="17">
        <f>MAX(0,E69+C70-D70)</f>
        <v/>
      </c>
    </row>
    <row r="71">
      <c r="B71" s="5" t="inlineStr">
        <is>
          <t>Mois 59</t>
        </is>
      </c>
      <c r="C71" s="17">
        <f>IF(E70&gt;0,E70*$E$7/12,0)</f>
        <v/>
      </c>
      <c r="D71" s="17">
        <f>IF(E70&gt;0,MIN($E$8,E70+C71),0)</f>
        <v/>
      </c>
      <c r="E71" s="17">
        <f>MAX(0,E70+C71-D71)</f>
        <v/>
      </c>
    </row>
    <row r="72">
      <c r="B72" s="5" t="inlineStr">
        <is>
          <t>Mois 60</t>
        </is>
      </c>
      <c r="C72" s="17">
        <f>IF(E71&gt;0,E71*$E$7/12,0)</f>
        <v/>
      </c>
      <c r="D72" s="17">
        <f>IF(E71&gt;0,MIN($E$8,E71+C72),0)</f>
        <v/>
      </c>
      <c r="E72" s="17">
        <f>MAX(0,E71+C72-D72)</f>
        <v/>
      </c>
    </row>
    <row r="73">
      <c r="B73" s="5" t="inlineStr">
        <is>
          <t>Mois 61</t>
        </is>
      </c>
      <c r="C73" s="17">
        <f>IF(E72&gt;0,E72*$E$7/12,0)</f>
        <v/>
      </c>
      <c r="D73" s="17">
        <f>IF(E72&gt;0,MIN($E$8,E72+C73),0)</f>
        <v/>
      </c>
      <c r="E73" s="17">
        <f>MAX(0,E72+C73-D73)</f>
        <v/>
      </c>
    </row>
    <row r="74">
      <c r="B74" s="5" t="inlineStr">
        <is>
          <t>Mois 62</t>
        </is>
      </c>
      <c r="C74" s="17">
        <f>IF(E73&gt;0,E73*$E$7/12,0)</f>
        <v/>
      </c>
      <c r="D74" s="17">
        <f>IF(E73&gt;0,MIN($E$8,E73+C74),0)</f>
        <v/>
      </c>
      <c r="E74" s="17">
        <f>MAX(0,E73+C74-D74)</f>
        <v/>
      </c>
    </row>
    <row r="75">
      <c r="B75" s="5" t="inlineStr">
        <is>
          <t>Mois 63</t>
        </is>
      </c>
      <c r="C75" s="17">
        <f>IF(E74&gt;0,E74*$E$7/12,0)</f>
        <v/>
      </c>
      <c r="D75" s="17">
        <f>IF(E74&gt;0,MIN($E$8,E74+C75),0)</f>
        <v/>
      </c>
      <c r="E75" s="17">
        <f>MAX(0,E74+C75-D75)</f>
        <v/>
      </c>
    </row>
    <row r="76">
      <c r="B76" s="5" t="inlineStr">
        <is>
          <t>Mois 64</t>
        </is>
      </c>
      <c r="C76" s="17">
        <f>IF(E75&gt;0,E75*$E$7/12,0)</f>
        <v/>
      </c>
      <c r="D76" s="17">
        <f>IF(E75&gt;0,MIN($E$8,E75+C76),0)</f>
        <v/>
      </c>
      <c r="E76" s="17">
        <f>MAX(0,E75+C76-D76)</f>
        <v/>
      </c>
    </row>
    <row r="77">
      <c r="B77" s="5" t="inlineStr">
        <is>
          <t>Mois 65</t>
        </is>
      </c>
      <c r="C77" s="17">
        <f>IF(E76&gt;0,E76*$E$7/12,0)</f>
        <v/>
      </c>
      <c r="D77" s="17">
        <f>IF(E76&gt;0,MIN($E$8,E76+C77),0)</f>
        <v/>
      </c>
      <c r="E77" s="17">
        <f>MAX(0,E76+C77-D77)</f>
        <v/>
      </c>
    </row>
    <row r="78">
      <c r="B78" s="5" t="inlineStr">
        <is>
          <t>Mois 66</t>
        </is>
      </c>
      <c r="C78" s="17">
        <f>IF(E77&gt;0,E77*$E$7/12,0)</f>
        <v/>
      </c>
      <c r="D78" s="17">
        <f>IF(E77&gt;0,MIN($E$8,E77+C78),0)</f>
        <v/>
      </c>
      <c r="E78" s="17">
        <f>MAX(0,E77+C78-D78)</f>
        <v/>
      </c>
    </row>
    <row r="79">
      <c r="B79" s="5" t="inlineStr">
        <is>
          <t>Mois 67</t>
        </is>
      </c>
      <c r="C79" s="17">
        <f>IF(E78&gt;0,E78*$E$7/12,0)</f>
        <v/>
      </c>
      <c r="D79" s="17">
        <f>IF(E78&gt;0,MIN($E$8,E78+C79),0)</f>
        <v/>
      </c>
      <c r="E79" s="17">
        <f>MAX(0,E78+C79-D79)</f>
        <v/>
      </c>
    </row>
    <row r="80">
      <c r="B80" s="5" t="inlineStr">
        <is>
          <t>Mois 68</t>
        </is>
      </c>
      <c r="C80" s="17">
        <f>IF(E79&gt;0,E79*$E$7/12,0)</f>
        <v/>
      </c>
      <c r="D80" s="17">
        <f>IF(E79&gt;0,MIN($E$8,E79+C80),0)</f>
        <v/>
      </c>
      <c r="E80" s="17">
        <f>MAX(0,E79+C80-D80)</f>
        <v/>
      </c>
    </row>
    <row r="81">
      <c r="B81" s="5" t="inlineStr">
        <is>
          <t>Mois 69</t>
        </is>
      </c>
      <c r="C81" s="17">
        <f>IF(E80&gt;0,E80*$E$7/12,0)</f>
        <v/>
      </c>
      <c r="D81" s="17">
        <f>IF(E80&gt;0,MIN($E$8,E80+C81),0)</f>
        <v/>
      </c>
      <c r="E81" s="17">
        <f>MAX(0,E80+C81-D81)</f>
        <v/>
      </c>
    </row>
    <row r="82">
      <c r="B82" s="5" t="inlineStr">
        <is>
          <t>Mois 70</t>
        </is>
      </c>
      <c r="C82" s="17">
        <f>IF(E81&gt;0,E81*$E$7/12,0)</f>
        <v/>
      </c>
      <c r="D82" s="17">
        <f>IF(E81&gt;0,MIN($E$8,E81+C82),0)</f>
        <v/>
      </c>
      <c r="E82" s="17">
        <f>MAX(0,E81+C82-D82)</f>
        <v/>
      </c>
    </row>
    <row r="83">
      <c r="B83" s="5" t="inlineStr">
        <is>
          <t>Mois 71</t>
        </is>
      </c>
      <c r="C83" s="17">
        <f>IF(E82&gt;0,E82*$E$7/12,0)</f>
        <v/>
      </c>
      <c r="D83" s="17">
        <f>IF(E82&gt;0,MIN($E$8,E82+C83),0)</f>
        <v/>
      </c>
      <c r="E83" s="17">
        <f>MAX(0,E82+C83-D83)</f>
        <v/>
      </c>
    </row>
    <row r="84">
      <c r="B84" s="5" t="inlineStr">
        <is>
          <t>Mois 72</t>
        </is>
      </c>
      <c r="C84" s="17">
        <f>IF(E83&gt;0,E83*$E$7/12,0)</f>
        <v/>
      </c>
      <c r="D84" s="17">
        <f>IF(E83&gt;0,MIN($E$8,E83+C84),0)</f>
        <v/>
      </c>
      <c r="E84" s="17">
        <f>MAX(0,E83+C84-D84)</f>
        <v/>
      </c>
    </row>
    <row r="85">
      <c r="B85" s="5" t="inlineStr">
        <is>
          <t>Mois 73</t>
        </is>
      </c>
      <c r="C85" s="17">
        <f>IF(E84&gt;0,E84*$E$7/12,0)</f>
        <v/>
      </c>
      <c r="D85" s="17">
        <f>IF(E84&gt;0,MIN($E$8,E84+C85),0)</f>
        <v/>
      </c>
      <c r="E85" s="17">
        <f>MAX(0,E84+C85-D85)</f>
        <v/>
      </c>
    </row>
    <row r="86">
      <c r="B86" s="5" t="inlineStr">
        <is>
          <t>Mois 74</t>
        </is>
      </c>
      <c r="C86" s="17">
        <f>IF(E85&gt;0,E85*$E$7/12,0)</f>
        <v/>
      </c>
      <c r="D86" s="17">
        <f>IF(E85&gt;0,MIN($E$8,E85+C86),0)</f>
        <v/>
      </c>
      <c r="E86" s="17">
        <f>MAX(0,E85+C86-D86)</f>
        <v/>
      </c>
    </row>
    <row r="87">
      <c r="B87" s="5" t="inlineStr">
        <is>
          <t>Mois 75</t>
        </is>
      </c>
      <c r="C87" s="17">
        <f>IF(E86&gt;0,E86*$E$7/12,0)</f>
        <v/>
      </c>
      <c r="D87" s="17">
        <f>IF(E86&gt;0,MIN($E$8,E86+C87),0)</f>
        <v/>
      </c>
      <c r="E87" s="17">
        <f>MAX(0,E86+C87-D87)</f>
        <v/>
      </c>
    </row>
    <row r="88">
      <c r="B88" s="5" t="inlineStr">
        <is>
          <t>Mois 76</t>
        </is>
      </c>
      <c r="C88" s="17">
        <f>IF(E87&gt;0,E87*$E$7/12,0)</f>
        <v/>
      </c>
      <c r="D88" s="17">
        <f>IF(E87&gt;0,MIN($E$8,E87+C88),0)</f>
        <v/>
      </c>
      <c r="E88" s="17">
        <f>MAX(0,E87+C88-D88)</f>
        <v/>
      </c>
    </row>
    <row r="89">
      <c r="B89" s="5" t="inlineStr">
        <is>
          <t>Mois 77</t>
        </is>
      </c>
      <c r="C89" s="17">
        <f>IF(E88&gt;0,E88*$E$7/12,0)</f>
        <v/>
      </c>
      <c r="D89" s="17">
        <f>IF(E88&gt;0,MIN($E$8,E88+C89),0)</f>
        <v/>
      </c>
      <c r="E89" s="17">
        <f>MAX(0,E88+C89-D89)</f>
        <v/>
      </c>
    </row>
    <row r="90">
      <c r="B90" s="5" t="inlineStr">
        <is>
          <t>Mois 78</t>
        </is>
      </c>
      <c r="C90" s="17">
        <f>IF(E89&gt;0,E89*$E$7/12,0)</f>
        <v/>
      </c>
      <c r="D90" s="17">
        <f>IF(E89&gt;0,MIN($E$8,E89+C90),0)</f>
        <v/>
      </c>
      <c r="E90" s="17">
        <f>MAX(0,E89+C90-D90)</f>
        <v/>
      </c>
    </row>
    <row r="91">
      <c r="B91" s="5" t="inlineStr">
        <is>
          <t>Mois 79</t>
        </is>
      </c>
      <c r="C91" s="17">
        <f>IF(E90&gt;0,E90*$E$7/12,0)</f>
        <v/>
      </c>
      <c r="D91" s="17">
        <f>IF(E90&gt;0,MIN($E$8,E90+C91),0)</f>
        <v/>
      </c>
      <c r="E91" s="17">
        <f>MAX(0,E90+C91-D91)</f>
        <v/>
      </c>
    </row>
    <row r="92">
      <c r="B92" s="5" t="inlineStr">
        <is>
          <t>Mois 80</t>
        </is>
      </c>
      <c r="C92" s="17">
        <f>IF(E91&gt;0,E91*$E$7/12,0)</f>
        <v/>
      </c>
      <c r="D92" s="17">
        <f>IF(E91&gt;0,MIN($E$8,E91+C92),0)</f>
        <v/>
      </c>
      <c r="E92" s="17">
        <f>MAX(0,E91+C92-D92)</f>
        <v/>
      </c>
    </row>
    <row r="93">
      <c r="B93" s="5" t="inlineStr">
        <is>
          <t>Mois 81</t>
        </is>
      </c>
      <c r="C93" s="17">
        <f>IF(E92&gt;0,E92*$E$7/12,0)</f>
        <v/>
      </c>
      <c r="D93" s="17">
        <f>IF(E92&gt;0,MIN($E$8,E92+C93),0)</f>
        <v/>
      </c>
      <c r="E93" s="17">
        <f>MAX(0,E92+C93-D93)</f>
        <v/>
      </c>
    </row>
    <row r="94">
      <c r="B94" s="5" t="inlineStr">
        <is>
          <t>Mois 82</t>
        </is>
      </c>
      <c r="C94" s="17">
        <f>IF(E93&gt;0,E93*$E$7/12,0)</f>
        <v/>
      </c>
      <c r="D94" s="17">
        <f>IF(E93&gt;0,MIN($E$8,E93+C94),0)</f>
        <v/>
      </c>
      <c r="E94" s="17">
        <f>MAX(0,E93+C94-D94)</f>
        <v/>
      </c>
    </row>
    <row r="95">
      <c r="B95" s="5" t="inlineStr">
        <is>
          <t>Mois 83</t>
        </is>
      </c>
      <c r="C95" s="17">
        <f>IF(E94&gt;0,E94*$E$7/12,0)</f>
        <v/>
      </c>
      <c r="D95" s="17">
        <f>IF(E94&gt;0,MIN($E$8,E94+C95),0)</f>
        <v/>
      </c>
      <c r="E95" s="17">
        <f>MAX(0,E94+C95-D95)</f>
        <v/>
      </c>
    </row>
    <row r="96">
      <c r="B96" s="5" t="inlineStr">
        <is>
          <t>Mois 84</t>
        </is>
      </c>
      <c r="C96" s="17">
        <f>IF(E95&gt;0,E95*$E$7/12,0)</f>
        <v/>
      </c>
      <c r="D96" s="17">
        <f>IF(E95&gt;0,MIN($E$8,E95+C96),0)</f>
        <v/>
      </c>
      <c r="E96" s="17">
        <f>MAX(0,E95+C96-D96)</f>
        <v/>
      </c>
    </row>
    <row r="97">
      <c r="B97" s="5" t="inlineStr">
        <is>
          <t>Mois 85</t>
        </is>
      </c>
      <c r="C97" s="17">
        <f>IF(E96&gt;0,E96*$E$7/12,0)</f>
        <v/>
      </c>
      <c r="D97" s="17">
        <f>IF(E96&gt;0,MIN($E$8,E96+C97),0)</f>
        <v/>
      </c>
      <c r="E97" s="17">
        <f>MAX(0,E96+C97-D97)</f>
        <v/>
      </c>
    </row>
    <row r="98">
      <c r="B98" s="5" t="inlineStr">
        <is>
          <t>Mois 86</t>
        </is>
      </c>
      <c r="C98" s="17">
        <f>IF(E97&gt;0,E97*$E$7/12,0)</f>
        <v/>
      </c>
      <c r="D98" s="17">
        <f>IF(E97&gt;0,MIN($E$8,E97+C98),0)</f>
        <v/>
      </c>
      <c r="E98" s="17">
        <f>MAX(0,E97+C98-D98)</f>
        <v/>
      </c>
    </row>
    <row r="99">
      <c r="B99" s="5" t="inlineStr">
        <is>
          <t>Mois 87</t>
        </is>
      </c>
      <c r="C99" s="17">
        <f>IF(E98&gt;0,E98*$E$7/12,0)</f>
        <v/>
      </c>
      <c r="D99" s="17">
        <f>IF(E98&gt;0,MIN($E$8,E98+C99),0)</f>
        <v/>
      </c>
      <c r="E99" s="17">
        <f>MAX(0,E98+C99-D99)</f>
        <v/>
      </c>
    </row>
    <row r="100">
      <c r="B100" s="5" t="inlineStr">
        <is>
          <t>Mois 88</t>
        </is>
      </c>
      <c r="C100" s="17">
        <f>IF(E99&gt;0,E99*$E$7/12,0)</f>
        <v/>
      </c>
      <c r="D100" s="17">
        <f>IF(E99&gt;0,MIN($E$8,E99+C100),0)</f>
        <v/>
      </c>
      <c r="E100" s="17">
        <f>MAX(0,E99+C100-D100)</f>
        <v/>
      </c>
    </row>
    <row r="101">
      <c r="B101" s="5" t="inlineStr">
        <is>
          <t>Mois 89</t>
        </is>
      </c>
      <c r="C101" s="17">
        <f>IF(E100&gt;0,E100*$E$7/12,0)</f>
        <v/>
      </c>
      <c r="D101" s="17">
        <f>IF(E100&gt;0,MIN($E$8,E100+C101),0)</f>
        <v/>
      </c>
      <c r="E101" s="17">
        <f>MAX(0,E100+C101-D101)</f>
        <v/>
      </c>
    </row>
    <row r="102">
      <c r="B102" s="5" t="inlineStr">
        <is>
          <t>Mois 90</t>
        </is>
      </c>
      <c r="C102" s="17">
        <f>IF(E101&gt;0,E101*$E$7/12,0)</f>
        <v/>
      </c>
      <c r="D102" s="17">
        <f>IF(E101&gt;0,MIN($E$8,E101+C102),0)</f>
        <v/>
      </c>
      <c r="E102" s="17">
        <f>MAX(0,E101+C102-D102)</f>
        <v/>
      </c>
    </row>
    <row r="103">
      <c r="B103" s="5" t="inlineStr">
        <is>
          <t>Mois 91</t>
        </is>
      </c>
      <c r="C103" s="17">
        <f>IF(E102&gt;0,E102*$E$7/12,0)</f>
        <v/>
      </c>
      <c r="D103" s="17">
        <f>IF(E102&gt;0,MIN($E$8,E102+C103),0)</f>
        <v/>
      </c>
      <c r="E103" s="17">
        <f>MAX(0,E102+C103-D103)</f>
        <v/>
      </c>
    </row>
    <row r="104">
      <c r="B104" s="5" t="inlineStr">
        <is>
          <t>Mois 92</t>
        </is>
      </c>
      <c r="C104" s="17">
        <f>IF(E103&gt;0,E103*$E$7/12,0)</f>
        <v/>
      </c>
      <c r="D104" s="17">
        <f>IF(E103&gt;0,MIN($E$8,E103+C104),0)</f>
        <v/>
      </c>
      <c r="E104" s="17">
        <f>MAX(0,E103+C104-D104)</f>
        <v/>
      </c>
    </row>
    <row r="105">
      <c r="B105" s="5" t="inlineStr">
        <is>
          <t>Mois 93</t>
        </is>
      </c>
      <c r="C105" s="17">
        <f>IF(E104&gt;0,E104*$E$7/12,0)</f>
        <v/>
      </c>
      <c r="D105" s="17">
        <f>IF(E104&gt;0,MIN($E$8,E104+C105),0)</f>
        <v/>
      </c>
      <c r="E105" s="17">
        <f>MAX(0,E104+C105-D105)</f>
        <v/>
      </c>
    </row>
    <row r="106">
      <c r="B106" s="5" t="inlineStr">
        <is>
          <t>Mois 94</t>
        </is>
      </c>
      <c r="C106" s="17">
        <f>IF(E105&gt;0,E105*$E$7/12,0)</f>
        <v/>
      </c>
      <c r="D106" s="17">
        <f>IF(E105&gt;0,MIN($E$8,E105+C106),0)</f>
        <v/>
      </c>
      <c r="E106" s="17">
        <f>MAX(0,E105+C106-D106)</f>
        <v/>
      </c>
    </row>
    <row r="107">
      <c r="B107" s="5" t="inlineStr">
        <is>
          <t>Mois 95</t>
        </is>
      </c>
      <c r="C107" s="17">
        <f>IF(E106&gt;0,E106*$E$7/12,0)</f>
        <v/>
      </c>
      <c r="D107" s="17">
        <f>IF(E106&gt;0,MIN($E$8,E106+C107),0)</f>
        <v/>
      </c>
      <c r="E107" s="17">
        <f>MAX(0,E106+C107-D107)</f>
        <v/>
      </c>
    </row>
    <row r="108">
      <c r="B108" s="5" t="inlineStr">
        <is>
          <t>Mois 96</t>
        </is>
      </c>
      <c r="C108" s="17">
        <f>IF(E107&gt;0,E107*$E$7/12,0)</f>
        <v/>
      </c>
      <c r="D108" s="17">
        <f>IF(E107&gt;0,MIN($E$8,E107+C108),0)</f>
        <v/>
      </c>
      <c r="E108" s="17">
        <f>MAX(0,E107+C108-D108)</f>
        <v/>
      </c>
    </row>
    <row r="109">
      <c r="B109" s="5" t="inlineStr">
        <is>
          <t>Mois 97</t>
        </is>
      </c>
      <c r="C109" s="17">
        <f>IF(E108&gt;0,E108*$E$7/12,0)</f>
        <v/>
      </c>
      <c r="D109" s="17">
        <f>IF(E108&gt;0,MIN($E$8,E108+C109),0)</f>
        <v/>
      </c>
      <c r="E109" s="17">
        <f>MAX(0,E108+C109-D109)</f>
        <v/>
      </c>
    </row>
    <row r="110">
      <c r="B110" s="5" t="inlineStr">
        <is>
          <t>Mois 98</t>
        </is>
      </c>
      <c r="C110" s="17">
        <f>IF(E109&gt;0,E109*$E$7/12,0)</f>
        <v/>
      </c>
      <c r="D110" s="17">
        <f>IF(E109&gt;0,MIN($E$8,E109+C110),0)</f>
        <v/>
      </c>
      <c r="E110" s="17">
        <f>MAX(0,E109+C110-D110)</f>
        <v/>
      </c>
    </row>
    <row r="111">
      <c r="B111" s="5" t="inlineStr">
        <is>
          <t>Mois 99</t>
        </is>
      </c>
      <c r="C111" s="17">
        <f>IF(E110&gt;0,E110*$E$7/12,0)</f>
        <v/>
      </c>
      <c r="D111" s="17">
        <f>IF(E110&gt;0,MIN($E$8,E110+C111),0)</f>
        <v/>
      </c>
      <c r="E111" s="17">
        <f>MAX(0,E110+C111-D111)</f>
        <v/>
      </c>
    </row>
    <row r="112">
      <c r="B112" s="5" t="inlineStr">
        <is>
          <t>Mois 100</t>
        </is>
      </c>
      <c r="C112" s="17">
        <f>IF(E111&gt;0,E111*$E$7/12,0)</f>
        <v/>
      </c>
      <c r="D112" s="17">
        <f>IF(E111&gt;0,MIN($E$8,E111+C112),0)</f>
        <v/>
      </c>
      <c r="E112" s="17">
        <f>MAX(0,E111+C112-D112)</f>
        <v/>
      </c>
    </row>
    <row r="113">
      <c r="B113" s="5" t="inlineStr">
        <is>
          <t>Mois 101</t>
        </is>
      </c>
      <c r="C113" s="17">
        <f>IF(E112&gt;0,E112*$E$7/12,0)</f>
        <v/>
      </c>
      <c r="D113" s="17">
        <f>IF(E112&gt;0,MIN($E$8,E112+C113),0)</f>
        <v/>
      </c>
      <c r="E113" s="17">
        <f>MAX(0,E112+C113-D113)</f>
        <v/>
      </c>
    </row>
    <row r="114">
      <c r="B114" s="5" t="inlineStr">
        <is>
          <t>Mois 102</t>
        </is>
      </c>
      <c r="C114" s="17">
        <f>IF(E113&gt;0,E113*$E$7/12,0)</f>
        <v/>
      </c>
      <c r="D114" s="17">
        <f>IF(E113&gt;0,MIN($E$8,E113+C114),0)</f>
        <v/>
      </c>
      <c r="E114" s="17">
        <f>MAX(0,E113+C114-D114)</f>
        <v/>
      </c>
    </row>
    <row r="115">
      <c r="B115" s="5" t="inlineStr">
        <is>
          <t>Mois 103</t>
        </is>
      </c>
      <c r="C115" s="17">
        <f>IF(E114&gt;0,E114*$E$7/12,0)</f>
        <v/>
      </c>
      <c r="D115" s="17">
        <f>IF(E114&gt;0,MIN($E$8,E114+C115),0)</f>
        <v/>
      </c>
      <c r="E115" s="17">
        <f>MAX(0,E114+C115-D115)</f>
        <v/>
      </c>
    </row>
    <row r="116">
      <c r="B116" s="5" t="inlineStr">
        <is>
          <t>Mois 104</t>
        </is>
      </c>
      <c r="C116" s="17">
        <f>IF(E115&gt;0,E115*$E$7/12,0)</f>
        <v/>
      </c>
      <c r="D116" s="17">
        <f>IF(E115&gt;0,MIN($E$8,E115+C116),0)</f>
        <v/>
      </c>
      <c r="E116" s="17">
        <f>MAX(0,E115+C116-D116)</f>
        <v/>
      </c>
    </row>
    <row r="117">
      <c r="B117" s="5" t="inlineStr">
        <is>
          <t>Mois 105</t>
        </is>
      </c>
      <c r="C117" s="17">
        <f>IF(E116&gt;0,E116*$E$7/12,0)</f>
        <v/>
      </c>
      <c r="D117" s="17">
        <f>IF(E116&gt;0,MIN($E$8,E116+C117),0)</f>
        <v/>
      </c>
      <c r="E117" s="17">
        <f>MAX(0,E116+C117-D117)</f>
        <v/>
      </c>
    </row>
    <row r="118">
      <c r="B118" s="5" t="inlineStr">
        <is>
          <t>Mois 106</t>
        </is>
      </c>
      <c r="C118" s="17">
        <f>IF(E117&gt;0,E117*$E$7/12,0)</f>
        <v/>
      </c>
      <c r="D118" s="17">
        <f>IF(E117&gt;0,MIN($E$8,E117+C118),0)</f>
        <v/>
      </c>
      <c r="E118" s="17">
        <f>MAX(0,E117+C118-D118)</f>
        <v/>
      </c>
    </row>
    <row r="119">
      <c r="B119" s="5" t="inlineStr">
        <is>
          <t>Mois 107</t>
        </is>
      </c>
      <c r="C119" s="17">
        <f>IF(E118&gt;0,E118*$E$7/12,0)</f>
        <v/>
      </c>
      <c r="D119" s="17">
        <f>IF(E118&gt;0,MIN($E$8,E118+C119),0)</f>
        <v/>
      </c>
      <c r="E119" s="17">
        <f>MAX(0,E118+C119-D119)</f>
        <v/>
      </c>
    </row>
    <row r="120">
      <c r="B120" s="5" t="inlineStr">
        <is>
          <t>Mois 108</t>
        </is>
      </c>
      <c r="C120" s="17">
        <f>IF(E119&gt;0,E119*$E$7/12,0)</f>
        <v/>
      </c>
      <c r="D120" s="17">
        <f>IF(E119&gt;0,MIN($E$8,E119+C120),0)</f>
        <v/>
      </c>
      <c r="E120" s="17">
        <f>MAX(0,E119+C120-D120)</f>
        <v/>
      </c>
    </row>
    <row r="121">
      <c r="B121" s="5" t="inlineStr">
        <is>
          <t>Mois 109</t>
        </is>
      </c>
      <c r="C121" s="17">
        <f>IF(E120&gt;0,E120*$E$7/12,0)</f>
        <v/>
      </c>
      <c r="D121" s="17">
        <f>IF(E120&gt;0,MIN($E$8,E120+C121),0)</f>
        <v/>
      </c>
      <c r="E121" s="17">
        <f>MAX(0,E120+C121-D121)</f>
        <v/>
      </c>
    </row>
    <row r="122">
      <c r="B122" s="5" t="inlineStr">
        <is>
          <t>Mois 110</t>
        </is>
      </c>
      <c r="C122" s="17">
        <f>IF(E121&gt;0,E121*$E$7/12,0)</f>
        <v/>
      </c>
      <c r="D122" s="17">
        <f>IF(E121&gt;0,MIN($E$8,E121+C122),0)</f>
        <v/>
      </c>
      <c r="E122" s="17">
        <f>MAX(0,E121+C122-D122)</f>
        <v/>
      </c>
    </row>
    <row r="123">
      <c r="B123" s="5" t="inlineStr">
        <is>
          <t>Mois 111</t>
        </is>
      </c>
      <c r="C123" s="17">
        <f>IF(E122&gt;0,E122*$E$7/12,0)</f>
        <v/>
      </c>
      <c r="D123" s="17">
        <f>IF(E122&gt;0,MIN($E$8,E122+C123),0)</f>
        <v/>
      </c>
      <c r="E123" s="17">
        <f>MAX(0,E122+C123-D123)</f>
        <v/>
      </c>
    </row>
    <row r="124">
      <c r="B124" s="5" t="inlineStr">
        <is>
          <t>Mois 112</t>
        </is>
      </c>
      <c r="C124" s="17">
        <f>IF(E123&gt;0,E123*$E$7/12,0)</f>
        <v/>
      </c>
      <c r="D124" s="17">
        <f>IF(E123&gt;0,MIN($E$8,E123+C124),0)</f>
        <v/>
      </c>
      <c r="E124" s="17">
        <f>MAX(0,E123+C124-D124)</f>
        <v/>
      </c>
    </row>
    <row r="125">
      <c r="B125" s="5" t="inlineStr">
        <is>
          <t>Mois 113</t>
        </is>
      </c>
      <c r="C125" s="17">
        <f>IF(E124&gt;0,E124*$E$7/12,0)</f>
        <v/>
      </c>
      <c r="D125" s="17">
        <f>IF(E124&gt;0,MIN($E$8,E124+C125),0)</f>
        <v/>
      </c>
      <c r="E125" s="17">
        <f>MAX(0,E124+C125-D125)</f>
        <v/>
      </c>
    </row>
    <row r="126">
      <c r="B126" s="5" t="inlineStr">
        <is>
          <t>Mois 114</t>
        </is>
      </c>
      <c r="C126" s="17">
        <f>IF(E125&gt;0,E125*$E$7/12,0)</f>
        <v/>
      </c>
      <c r="D126" s="17">
        <f>IF(E125&gt;0,MIN($E$8,E125+C126),0)</f>
        <v/>
      </c>
      <c r="E126" s="17">
        <f>MAX(0,E125+C126-D126)</f>
        <v/>
      </c>
    </row>
    <row r="127">
      <c r="B127" s="5" t="inlineStr">
        <is>
          <t>Mois 115</t>
        </is>
      </c>
      <c r="C127" s="17">
        <f>IF(E126&gt;0,E126*$E$7/12,0)</f>
        <v/>
      </c>
      <c r="D127" s="17">
        <f>IF(E126&gt;0,MIN($E$8,E126+C127),0)</f>
        <v/>
      </c>
      <c r="E127" s="17">
        <f>MAX(0,E126+C127-D127)</f>
        <v/>
      </c>
    </row>
    <row r="128">
      <c r="B128" s="5" t="inlineStr">
        <is>
          <t>Mois 116</t>
        </is>
      </c>
      <c r="C128" s="17">
        <f>IF(E127&gt;0,E127*$E$7/12,0)</f>
        <v/>
      </c>
      <c r="D128" s="17">
        <f>IF(E127&gt;0,MIN($E$8,E127+C128),0)</f>
        <v/>
      </c>
      <c r="E128" s="17">
        <f>MAX(0,E127+C128-D128)</f>
        <v/>
      </c>
    </row>
    <row r="129">
      <c r="B129" s="5" t="inlineStr">
        <is>
          <t>Mois 117</t>
        </is>
      </c>
      <c r="C129" s="17">
        <f>IF(E128&gt;0,E128*$E$7/12,0)</f>
        <v/>
      </c>
      <c r="D129" s="17">
        <f>IF(E128&gt;0,MIN($E$8,E128+C129),0)</f>
        <v/>
      </c>
      <c r="E129" s="17">
        <f>MAX(0,E128+C129-D129)</f>
        <v/>
      </c>
    </row>
    <row r="130">
      <c r="B130" s="5" t="inlineStr">
        <is>
          <t>Mois 118</t>
        </is>
      </c>
      <c r="C130" s="17">
        <f>IF(E129&gt;0,E129*$E$7/12,0)</f>
        <v/>
      </c>
      <c r="D130" s="17">
        <f>IF(E129&gt;0,MIN($E$8,E129+C130),0)</f>
        <v/>
      </c>
      <c r="E130" s="17">
        <f>MAX(0,E129+C130-D130)</f>
        <v/>
      </c>
    </row>
    <row r="131">
      <c r="B131" s="5" t="inlineStr">
        <is>
          <t>Mois 119</t>
        </is>
      </c>
      <c r="C131" s="17">
        <f>IF(E130&gt;0,E130*$E$7/12,0)</f>
        <v/>
      </c>
      <c r="D131" s="17">
        <f>IF(E130&gt;0,MIN($E$8,E130+C131),0)</f>
        <v/>
      </c>
      <c r="E131" s="17">
        <f>MAX(0,E130+C131-D131)</f>
        <v/>
      </c>
    </row>
    <row r="132">
      <c r="B132" s="5" t="inlineStr">
        <is>
          <t>Mois 120</t>
        </is>
      </c>
      <c r="C132" s="17">
        <f>IF(E131&gt;0,E131*$E$7/12,0)</f>
        <v/>
      </c>
      <c r="D132" s="17">
        <f>IF(E131&gt;0,MIN($E$8,E131+C132),0)</f>
        <v/>
      </c>
      <c r="E132" s="17">
        <f>MAX(0,E131+C132-D132)</f>
        <v/>
      </c>
    </row>
    <row r="133">
      <c r="B133" s="5" t="inlineStr">
        <is>
          <t>Mois 121</t>
        </is>
      </c>
      <c r="C133" s="17">
        <f>IF(E132&gt;0,E132*$E$7/12,0)</f>
        <v/>
      </c>
      <c r="D133" s="17">
        <f>IF(E132&gt;0,MIN($E$8,E132+C133),0)</f>
        <v/>
      </c>
      <c r="E133" s="17">
        <f>MAX(0,E132+C133-D133)</f>
        <v/>
      </c>
    </row>
    <row r="134">
      <c r="B134" s="5" t="inlineStr">
        <is>
          <t>Mois 122</t>
        </is>
      </c>
      <c r="C134" s="17">
        <f>IF(E133&gt;0,E133*$E$7/12,0)</f>
        <v/>
      </c>
      <c r="D134" s="17">
        <f>IF(E133&gt;0,MIN($E$8,E133+C134),0)</f>
        <v/>
      </c>
      <c r="E134" s="17">
        <f>MAX(0,E133+C134-D134)</f>
        <v/>
      </c>
    </row>
    <row r="135">
      <c r="B135" s="5" t="inlineStr">
        <is>
          <t>Mois 123</t>
        </is>
      </c>
      <c r="C135" s="17">
        <f>IF(E134&gt;0,E134*$E$7/12,0)</f>
        <v/>
      </c>
      <c r="D135" s="17">
        <f>IF(E134&gt;0,MIN($E$8,E134+C135),0)</f>
        <v/>
      </c>
      <c r="E135" s="17">
        <f>MAX(0,E134+C135-D135)</f>
        <v/>
      </c>
    </row>
    <row r="136">
      <c r="B136" s="5" t="inlineStr">
        <is>
          <t>Mois 124</t>
        </is>
      </c>
      <c r="C136" s="17">
        <f>IF(E135&gt;0,E135*$E$7/12,0)</f>
        <v/>
      </c>
      <c r="D136" s="17">
        <f>IF(E135&gt;0,MIN($E$8,E135+C136),0)</f>
        <v/>
      </c>
      <c r="E136" s="17">
        <f>MAX(0,E135+C136-D136)</f>
        <v/>
      </c>
    </row>
    <row r="137">
      <c r="B137" s="5" t="inlineStr">
        <is>
          <t>Mois 125</t>
        </is>
      </c>
      <c r="C137" s="17">
        <f>IF(E136&gt;0,E136*$E$7/12,0)</f>
        <v/>
      </c>
      <c r="D137" s="17">
        <f>IF(E136&gt;0,MIN($E$8,E136+C137),0)</f>
        <v/>
      </c>
      <c r="E137" s="17">
        <f>MAX(0,E136+C137-D137)</f>
        <v/>
      </c>
    </row>
    <row r="138">
      <c r="B138" s="5" t="inlineStr">
        <is>
          <t>Mois 126</t>
        </is>
      </c>
      <c r="C138" s="17">
        <f>IF(E137&gt;0,E137*$E$7/12,0)</f>
        <v/>
      </c>
      <c r="D138" s="17">
        <f>IF(E137&gt;0,MIN($E$8,E137+C138),0)</f>
        <v/>
      </c>
      <c r="E138" s="17">
        <f>MAX(0,E137+C138-D138)</f>
        <v/>
      </c>
    </row>
    <row r="139">
      <c r="B139" s="5" t="inlineStr">
        <is>
          <t>Mois 127</t>
        </is>
      </c>
      <c r="C139" s="17">
        <f>IF(E138&gt;0,E138*$E$7/12,0)</f>
        <v/>
      </c>
      <c r="D139" s="17">
        <f>IF(E138&gt;0,MIN($E$8,E138+C139),0)</f>
        <v/>
      </c>
      <c r="E139" s="17">
        <f>MAX(0,E138+C139-D139)</f>
        <v/>
      </c>
    </row>
    <row r="140">
      <c r="B140" s="5" t="inlineStr">
        <is>
          <t>Mois 128</t>
        </is>
      </c>
      <c r="C140" s="17">
        <f>IF(E139&gt;0,E139*$E$7/12,0)</f>
        <v/>
      </c>
      <c r="D140" s="17">
        <f>IF(E139&gt;0,MIN($E$8,E139+C140),0)</f>
        <v/>
      </c>
      <c r="E140" s="17">
        <f>MAX(0,E139+C140-D140)</f>
        <v/>
      </c>
    </row>
    <row r="141">
      <c r="B141" s="5" t="inlineStr">
        <is>
          <t>Mois 129</t>
        </is>
      </c>
      <c r="C141" s="17">
        <f>IF(E140&gt;0,E140*$E$7/12,0)</f>
        <v/>
      </c>
      <c r="D141" s="17">
        <f>IF(E140&gt;0,MIN($E$8,E140+C141),0)</f>
        <v/>
      </c>
      <c r="E141" s="17">
        <f>MAX(0,E140+C141-D141)</f>
        <v/>
      </c>
    </row>
    <row r="142">
      <c r="B142" s="5" t="inlineStr">
        <is>
          <t>Mois 130</t>
        </is>
      </c>
      <c r="C142" s="17">
        <f>IF(E141&gt;0,E141*$E$7/12,0)</f>
        <v/>
      </c>
      <c r="D142" s="17">
        <f>IF(E141&gt;0,MIN($E$8,E141+C142),0)</f>
        <v/>
      </c>
      <c r="E142" s="17">
        <f>MAX(0,E141+C142-D142)</f>
        <v/>
      </c>
    </row>
    <row r="143">
      <c r="B143" s="5" t="inlineStr">
        <is>
          <t>Mois 131</t>
        </is>
      </c>
      <c r="C143" s="17">
        <f>IF(E142&gt;0,E142*$E$7/12,0)</f>
        <v/>
      </c>
      <c r="D143" s="17">
        <f>IF(E142&gt;0,MIN($E$8,E142+C143),0)</f>
        <v/>
      </c>
      <c r="E143" s="17">
        <f>MAX(0,E142+C143-D143)</f>
        <v/>
      </c>
    </row>
    <row r="144">
      <c r="B144" s="5" t="inlineStr">
        <is>
          <t>Mois 132</t>
        </is>
      </c>
      <c r="C144" s="17">
        <f>IF(E143&gt;0,E143*$E$7/12,0)</f>
        <v/>
      </c>
      <c r="D144" s="17">
        <f>IF(E143&gt;0,MIN($E$8,E143+C144),0)</f>
        <v/>
      </c>
      <c r="E144" s="17">
        <f>MAX(0,E143+C144-D144)</f>
        <v/>
      </c>
    </row>
    <row r="145">
      <c r="B145" s="5" t="inlineStr">
        <is>
          <t>Mois 133</t>
        </is>
      </c>
      <c r="C145" s="17">
        <f>IF(E144&gt;0,E144*$E$7/12,0)</f>
        <v/>
      </c>
      <c r="D145" s="17">
        <f>IF(E144&gt;0,MIN($E$8,E144+C145),0)</f>
        <v/>
      </c>
      <c r="E145" s="17">
        <f>MAX(0,E144+C145-D145)</f>
        <v/>
      </c>
    </row>
    <row r="146">
      <c r="B146" s="5" t="inlineStr">
        <is>
          <t>Mois 134</t>
        </is>
      </c>
      <c r="C146" s="17">
        <f>IF(E145&gt;0,E145*$E$7/12,0)</f>
        <v/>
      </c>
      <c r="D146" s="17">
        <f>IF(E145&gt;0,MIN($E$8,E145+C146),0)</f>
        <v/>
      </c>
      <c r="E146" s="17">
        <f>MAX(0,E145+C146-D146)</f>
        <v/>
      </c>
    </row>
    <row r="147">
      <c r="B147" s="5" t="inlineStr">
        <is>
          <t>Mois 135</t>
        </is>
      </c>
      <c r="C147" s="17">
        <f>IF(E146&gt;0,E146*$E$7/12,0)</f>
        <v/>
      </c>
      <c r="D147" s="17">
        <f>IF(E146&gt;0,MIN($E$8,E146+C147),0)</f>
        <v/>
      </c>
      <c r="E147" s="17">
        <f>MAX(0,E146+C147-D147)</f>
        <v/>
      </c>
    </row>
    <row r="148">
      <c r="B148" s="5" t="inlineStr">
        <is>
          <t>Mois 136</t>
        </is>
      </c>
      <c r="C148" s="17">
        <f>IF(E147&gt;0,E147*$E$7/12,0)</f>
        <v/>
      </c>
      <c r="D148" s="17">
        <f>IF(E147&gt;0,MIN($E$8,E147+C148),0)</f>
        <v/>
      </c>
      <c r="E148" s="17">
        <f>MAX(0,E147+C148-D148)</f>
        <v/>
      </c>
    </row>
    <row r="149">
      <c r="B149" s="5" t="inlineStr">
        <is>
          <t>Mois 137</t>
        </is>
      </c>
      <c r="C149" s="17">
        <f>IF(E148&gt;0,E148*$E$7/12,0)</f>
        <v/>
      </c>
      <c r="D149" s="17">
        <f>IF(E148&gt;0,MIN($E$8,E148+C149),0)</f>
        <v/>
      </c>
      <c r="E149" s="17">
        <f>MAX(0,E148+C149-D149)</f>
        <v/>
      </c>
    </row>
    <row r="150">
      <c r="B150" s="5" t="inlineStr">
        <is>
          <t>Mois 138</t>
        </is>
      </c>
      <c r="C150" s="17">
        <f>IF(E149&gt;0,E149*$E$7/12,0)</f>
        <v/>
      </c>
      <c r="D150" s="17">
        <f>IF(E149&gt;0,MIN($E$8,E149+C150),0)</f>
        <v/>
      </c>
      <c r="E150" s="17">
        <f>MAX(0,E149+C150-D150)</f>
        <v/>
      </c>
    </row>
    <row r="151">
      <c r="B151" s="5" t="inlineStr">
        <is>
          <t>Mois 139</t>
        </is>
      </c>
      <c r="C151" s="17">
        <f>IF(E150&gt;0,E150*$E$7/12,0)</f>
        <v/>
      </c>
      <c r="D151" s="17">
        <f>IF(E150&gt;0,MIN($E$8,E150+C151),0)</f>
        <v/>
      </c>
      <c r="E151" s="17">
        <f>MAX(0,E150+C151-D151)</f>
        <v/>
      </c>
    </row>
    <row r="152">
      <c r="B152" s="5" t="inlineStr">
        <is>
          <t>Mois 140</t>
        </is>
      </c>
      <c r="C152" s="17">
        <f>IF(E151&gt;0,E151*$E$7/12,0)</f>
        <v/>
      </c>
      <c r="D152" s="17">
        <f>IF(E151&gt;0,MIN($E$8,E151+C152),0)</f>
        <v/>
      </c>
      <c r="E152" s="17">
        <f>MAX(0,E151+C152-D152)</f>
        <v/>
      </c>
    </row>
    <row r="153">
      <c r="B153" s="5" t="inlineStr">
        <is>
          <t>Mois 141</t>
        </is>
      </c>
      <c r="C153" s="17">
        <f>IF(E152&gt;0,E152*$E$7/12,0)</f>
        <v/>
      </c>
      <c r="D153" s="17">
        <f>IF(E152&gt;0,MIN($E$8,E152+C153),0)</f>
        <v/>
      </c>
      <c r="E153" s="17">
        <f>MAX(0,E152+C153-D153)</f>
        <v/>
      </c>
    </row>
    <row r="154">
      <c r="B154" s="5" t="inlineStr">
        <is>
          <t>Mois 142</t>
        </is>
      </c>
      <c r="C154" s="17">
        <f>IF(E153&gt;0,E153*$E$7/12,0)</f>
        <v/>
      </c>
      <c r="D154" s="17">
        <f>IF(E153&gt;0,MIN($E$8,E153+C154),0)</f>
        <v/>
      </c>
      <c r="E154" s="17">
        <f>MAX(0,E153+C154-D154)</f>
        <v/>
      </c>
    </row>
    <row r="155">
      <c r="B155" s="5" t="inlineStr">
        <is>
          <t>Mois 143</t>
        </is>
      </c>
      <c r="C155" s="17">
        <f>IF(E154&gt;0,E154*$E$7/12,0)</f>
        <v/>
      </c>
      <c r="D155" s="17">
        <f>IF(E154&gt;0,MIN($E$8,E154+C155),0)</f>
        <v/>
      </c>
      <c r="E155" s="17">
        <f>MAX(0,E154+C155-D155)</f>
        <v/>
      </c>
    </row>
    <row r="156">
      <c r="B156" s="5" t="inlineStr">
        <is>
          <t>Mois 144</t>
        </is>
      </c>
      <c r="C156" s="17">
        <f>IF(E155&gt;0,E155*$E$7/12,0)</f>
        <v/>
      </c>
      <c r="D156" s="17">
        <f>IF(E155&gt;0,MIN($E$8,E155+C156),0)</f>
        <v/>
      </c>
      <c r="E156" s="17">
        <f>MAX(0,E155+C156-D156)</f>
        <v/>
      </c>
    </row>
    <row r="157">
      <c r="B157" s="5" t="inlineStr">
        <is>
          <t>Mois 145</t>
        </is>
      </c>
      <c r="C157" s="17">
        <f>IF(E156&gt;0,E156*$E$7/12,0)</f>
        <v/>
      </c>
      <c r="D157" s="17">
        <f>IF(E156&gt;0,MIN($E$8,E156+C157),0)</f>
        <v/>
      </c>
      <c r="E157" s="17">
        <f>MAX(0,E156+C157-D157)</f>
        <v/>
      </c>
    </row>
    <row r="158">
      <c r="B158" s="5" t="inlineStr">
        <is>
          <t>Mois 146</t>
        </is>
      </c>
      <c r="C158" s="17">
        <f>IF(E157&gt;0,E157*$E$7/12,0)</f>
        <v/>
      </c>
      <c r="D158" s="17">
        <f>IF(E157&gt;0,MIN($E$8,E157+C158),0)</f>
        <v/>
      </c>
      <c r="E158" s="17">
        <f>MAX(0,E157+C158-D158)</f>
        <v/>
      </c>
    </row>
    <row r="159">
      <c r="B159" s="5" t="inlineStr">
        <is>
          <t>Mois 147</t>
        </is>
      </c>
      <c r="C159" s="17">
        <f>IF(E158&gt;0,E158*$E$7/12,0)</f>
        <v/>
      </c>
      <c r="D159" s="17">
        <f>IF(E158&gt;0,MIN($E$8,E158+C159),0)</f>
        <v/>
      </c>
      <c r="E159" s="17">
        <f>MAX(0,E158+C159-D159)</f>
        <v/>
      </c>
    </row>
    <row r="160">
      <c r="B160" s="5" t="inlineStr">
        <is>
          <t>Mois 148</t>
        </is>
      </c>
      <c r="C160" s="17">
        <f>IF(E159&gt;0,E159*$E$7/12,0)</f>
        <v/>
      </c>
      <c r="D160" s="17">
        <f>IF(E159&gt;0,MIN($E$8,E159+C160),0)</f>
        <v/>
      </c>
      <c r="E160" s="17">
        <f>MAX(0,E159+C160-D160)</f>
        <v/>
      </c>
    </row>
    <row r="161">
      <c r="B161" s="5" t="inlineStr">
        <is>
          <t>Mois 149</t>
        </is>
      </c>
      <c r="C161" s="17">
        <f>IF(E160&gt;0,E160*$E$7/12,0)</f>
        <v/>
      </c>
      <c r="D161" s="17">
        <f>IF(E160&gt;0,MIN($E$8,E160+C161),0)</f>
        <v/>
      </c>
      <c r="E161" s="17">
        <f>MAX(0,E160+C161-D161)</f>
        <v/>
      </c>
    </row>
    <row r="162">
      <c r="B162" s="5" t="inlineStr">
        <is>
          <t>Mois 150</t>
        </is>
      </c>
      <c r="C162" s="17">
        <f>IF(E161&gt;0,E161*$E$7/12,0)</f>
        <v/>
      </c>
      <c r="D162" s="17">
        <f>IF(E161&gt;0,MIN($E$8,E161+C162),0)</f>
        <v/>
      </c>
      <c r="E162" s="17">
        <f>MAX(0,E161+C162-D162)</f>
        <v/>
      </c>
    </row>
    <row r="163">
      <c r="B163" s="5" t="inlineStr">
        <is>
          <t>Mois 151</t>
        </is>
      </c>
      <c r="C163" s="17">
        <f>IF(E162&gt;0,E162*$E$7/12,0)</f>
        <v/>
      </c>
      <c r="D163" s="17">
        <f>IF(E162&gt;0,MIN($E$8,E162+C163),0)</f>
        <v/>
      </c>
      <c r="E163" s="17">
        <f>MAX(0,E162+C163-D163)</f>
        <v/>
      </c>
    </row>
    <row r="164">
      <c r="B164" s="5" t="inlineStr">
        <is>
          <t>Mois 152</t>
        </is>
      </c>
      <c r="C164" s="17">
        <f>IF(E163&gt;0,E163*$E$7/12,0)</f>
        <v/>
      </c>
      <c r="D164" s="17">
        <f>IF(E163&gt;0,MIN($E$8,E163+C164),0)</f>
        <v/>
      </c>
      <c r="E164" s="17">
        <f>MAX(0,E163+C164-D164)</f>
        <v/>
      </c>
    </row>
    <row r="165">
      <c r="B165" s="5" t="inlineStr">
        <is>
          <t>Mois 153</t>
        </is>
      </c>
      <c r="C165" s="17">
        <f>IF(E164&gt;0,E164*$E$7/12,0)</f>
        <v/>
      </c>
      <c r="D165" s="17">
        <f>IF(E164&gt;0,MIN($E$8,E164+C165),0)</f>
        <v/>
      </c>
      <c r="E165" s="17">
        <f>MAX(0,E164+C165-D165)</f>
        <v/>
      </c>
    </row>
    <row r="166">
      <c r="B166" s="5" t="inlineStr">
        <is>
          <t>Mois 154</t>
        </is>
      </c>
      <c r="C166" s="17">
        <f>IF(E165&gt;0,E165*$E$7/12,0)</f>
        <v/>
      </c>
      <c r="D166" s="17">
        <f>IF(E165&gt;0,MIN($E$8,E165+C166),0)</f>
        <v/>
      </c>
      <c r="E166" s="17">
        <f>MAX(0,E165+C166-D166)</f>
        <v/>
      </c>
    </row>
    <row r="167">
      <c r="B167" s="5" t="inlineStr">
        <is>
          <t>Mois 155</t>
        </is>
      </c>
      <c r="C167" s="17">
        <f>IF(E166&gt;0,E166*$E$7/12,0)</f>
        <v/>
      </c>
      <c r="D167" s="17">
        <f>IF(E166&gt;0,MIN($E$8,E166+C167),0)</f>
        <v/>
      </c>
      <c r="E167" s="17">
        <f>MAX(0,E166+C167-D167)</f>
        <v/>
      </c>
    </row>
    <row r="168">
      <c r="B168" s="5" t="inlineStr">
        <is>
          <t>Mois 156</t>
        </is>
      </c>
      <c r="C168" s="17">
        <f>IF(E167&gt;0,E167*$E$7/12,0)</f>
        <v/>
      </c>
      <c r="D168" s="17">
        <f>IF(E167&gt;0,MIN($E$8,E167+C168),0)</f>
        <v/>
      </c>
      <c r="E168" s="17">
        <f>MAX(0,E167+C168-D168)</f>
        <v/>
      </c>
    </row>
    <row r="169">
      <c r="B169" s="5" t="inlineStr">
        <is>
          <t>Mois 157</t>
        </is>
      </c>
      <c r="C169" s="17">
        <f>IF(E168&gt;0,E168*$E$7/12,0)</f>
        <v/>
      </c>
      <c r="D169" s="17">
        <f>IF(E168&gt;0,MIN($E$8,E168+C169),0)</f>
        <v/>
      </c>
      <c r="E169" s="17">
        <f>MAX(0,E168+C169-D169)</f>
        <v/>
      </c>
    </row>
    <row r="170">
      <c r="B170" s="5" t="inlineStr">
        <is>
          <t>Mois 158</t>
        </is>
      </c>
      <c r="C170" s="17">
        <f>IF(E169&gt;0,E169*$E$7/12,0)</f>
        <v/>
      </c>
      <c r="D170" s="17">
        <f>IF(E169&gt;0,MIN($E$8,E169+C170),0)</f>
        <v/>
      </c>
      <c r="E170" s="17">
        <f>MAX(0,E169+C170-D170)</f>
        <v/>
      </c>
    </row>
    <row r="171">
      <c r="B171" s="5" t="inlineStr">
        <is>
          <t>Mois 159</t>
        </is>
      </c>
      <c r="C171" s="17">
        <f>IF(E170&gt;0,E170*$E$7/12,0)</f>
        <v/>
      </c>
      <c r="D171" s="17">
        <f>IF(E170&gt;0,MIN($E$8,E170+C171),0)</f>
        <v/>
      </c>
      <c r="E171" s="17">
        <f>MAX(0,E170+C171-D171)</f>
        <v/>
      </c>
    </row>
    <row r="172">
      <c r="B172" s="5" t="inlineStr">
        <is>
          <t>Mois 160</t>
        </is>
      </c>
      <c r="C172" s="17">
        <f>IF(E171&gt;0,E171*$E$7/12,0)</f>
        <v/>
      </c>
      <c r="D172" s="17">
        <f>IF(E171&gt;0,MIN($E$8,E171+C172),0)</f>
        <v/>
      </c>
      <c r="E172" s="17">
        <f>MAX(0,E171+C172-D172)</f>
        <v/>
      </c>
    </row>
    <row r="173">
      <c r="B173" s="5" t="inlineStr">
        <is>
          <t>Mois 161</t>
        </is>
      </c>
      <c r="C173" s="17">
        <f>IF(E172&gt;0,E172*$E$7/12,0)</f>
        <v/>
      </c>
      <c r="D173" s="17">
        <f>IF(E172&gt;0,MIN($E$8,E172+C173),0)</f>
        <v/>
      </c>
      <c r="E173" s="17">
        <f>MAX(0,E172+C173-D173)</f>
        <v/>
      </c>
    </row>
    <row r="174">
      <c r="B174" s="5" t="inlineStr">
        <is>
          <t>Mois 162</t>
        </is>
      </c>
      <c r="C174" s="17">
        <f>IF(E173&gt;0,E173*$E$7/12,0)</f>
        <v/>
      </c>
      <c r="D174" s="17">
        <f>IF(E173&gt;0,MIN($E$8,E173+C174),0)</f>
        <v/>
      </c>
      <c r="E174" s="17">
        <f>MAX(0,E173+C174-D174)</f>
        <v/>
      </c>
    </row>
    <row r="175">
      <c r="B175" s="5" t="inlineStr">
        <is>
          <t>Mois 163</t>
        </is>
      </c>
      <c r="C175" s="17">
        <f>IF(E174&gt;0,E174*$E$7/12,0)</f>
        <v/>
      </c>
      <c r="D175" s="17">
        <f>IF(E174&gt;0,MIN($E$8,E174+C175),0)</f>
        <v/>
      </c>
      <c r="E175" s="17">
        <f>MAX(0,E174+C175-D175)</f>
        <v/>
      </c>
    </row>
    <row r="176">
      <c r="B176" s="5" t="inlineStr">
        <is>
          <t>Mois 164</t>
        </is>
      </c>
      <c r="C176" s="17">
        <f>IF(E175&gt;0,E175*$E$7/12,0)</f>
        <v/>
      </c>
      <c r="D176" s="17">
        <f>IF(E175&gt;0,MIN($E$8,E175+C176),0)</f>
        <v/>
      </c>
      <c r="E176" s="17">
        <f>MAX(0,E175+C176-D176)</f>
        <v/>
      </c>
    </row>
    <row r="177">
      <c r="B177" s="5" t="inlineStr">
        <is>
          <t>Mois 165</t>
        </is>
      </c>
      <c r="C177" s="17">
        <f>IF(E176&gt;0,E176*$E$7/12,0)</f>
        <v/>
      </c>
      <c r="D177" s="17">
        <f>IF(E176&gt;0,MIN($E$8,E176+C177),0)</f>
        <v/>
      </c>
      <c r="E177" s="17">
        <f>MAX(0,E176+C177-D177)</f>
        <v/>
      </c>
    </row>
    <row r="178">
      <c r="B178" s="5" t="inlineStr">
        <is>
          <t>Mois 166</t>
        </is>
      </c>
      <c r="C178" s="17">
        <f>IF(E177&gt;0,E177*$E$7/12,0)</f>
        <v/>
      </c>
      <c r="D178" s="17">
        <f>IF(E177&gt;0,MIN($E$8,E177+C178),0)</f>
        <v/>
      </c>
      <c r="E178" s="17">
        <f>MAX(0,E177+C178-D178)</f>
        <v/>
      </c>
    </row>
    <row r="179">
      <c r="B179" s="5" t="inlineStr">
        <is>
          <t>Mois 167</t>
        </is>
      </c>
      <c r="C179" s="17">
        <f>IF(E178&gt;0,E178*$E$7/12,0)</f>
        <v/>
      </c>
      <c r="D179" s="17">
        <f>IF(E178&gt;0,MIN($E$8,E178+C179),0)</f>
        <v/>
      </c>
      <c r="E179" s="17">
        <f>MAX(0,E178+C179-D179)</f>
        <v/>
      </c>
    </row>
    <row r="180">
      <c r="B180" s="5" t="inlineStr">
        <is>
          <t>Mois 168</t>
        </is>
      </c>
      <c r="C180" s="17">
        <f>IF(E179&gt;0,E179*$E$7/12,0)</f>
        <v/>
      </c>
      <c r="D180" s="17">
        <f>IF(E179&gt;0,MIN($E$8,E179+C180),0)</f>
        <v/>
      </c>
      <c r="E180" s="17">
        <f>MAX(0,E179+C180-D180)</f>
        <v/>
      </c>
    </row>
    <row r="181">
      <c r="B181" s="5" t="inlineStr">
        <is>
          <t>Mois 169</t>
        </is>
      </c>
      <c r="C181" s="17">
        <f>IF(E180&gt;0,E180*$E$7/12,0)</f>
        <v/>
      </c>
      <c r="D181" s="17">
        <f>IF(E180&gt;0,MIN($E$8,E180+C181),0)</f>
        <v/>
      </c>
      <c r="E181" s="17">
        <f>MAX(0,E180+C181-D181)</f>
        <v/>
      </c>
    </row>
    <row r="182">
      <c r="B182" s="5" t="inlineStr">
        <is>
          <t>Mois 170</t>
        </is>
      </c>
      <c r="C182" s="17">
        <f>IF(E181&gt;0,E181*$E$7/12,0)</f>
        <v/>
      </c>
      <c r="D182" s="17">
        <f>IF(E181&gt;0,MIN($E$8,E181+C182),0)</f>
        <v/>
      </c>
      <c r="E182" s="17">
        <f>MAX(0,E181+C182-D182)</f>
        <v/>
      </c>
    </row>
    <row r="183">
      <c r="B183" s="5" t="inlineStr">
        <is>
          <t>Mois 171</t>
        </is>
      </c>
      <c r="C183" s="17">
        <f>IF(E182&gt;0,E182*$E$7/12,0)</f>
        <v/>
      </c>
      <c r="D183" s="17">
        <f>IF(E182&gt;0,MIN($E$8,E182+C183),0)</f>
        <v/>
      </c>
      <c r="E183" s="17">
        <f>MAX(0,E182+C183-D183)</f>
        <v/>
      </c>
    </row>
    <row r="184">
      <c r="B184" s="5" t="inlineStr">
        <is>
          <t>Mois 172</t>
        </is>
      </c>
      <c r="C184" s="17">
        <f>IF(E183&gt;0,E183*$E$7/12,0)</f>
        <v/>
      </c>
      <c r="D184" s="17">
        <f>IF(E183&gt;0,MIN($E$8,E183+C184),0)</f>
        <v/>
      </c>
      <c r="E184" s="17">
        <f>MAX(0,E183+C184-D184)</f>
        <v/>
      </c>
    </row>
    <row r="185">
      <c r="B185" s="5" t="inlineStr">
        <is>
          <t>Mois 173</t>
        </is>
      </c>
      <c r="C185" s="17">
        <f>IF(E184&gt;0,E184*$E$7/12,0)</f>
        <v/>
      </c>
      <c r="D185" s="17">
        <f>IF(E184&gt;0,MIN($E$8,E184+C185),0)</f>
        <v/>
      </c>
      <c r="E185" s="17">
        <f>MAX(0,E184+C185-D185)</f>
        <v/>
      </c>
    </row>
    <row r="186">
      <c r="B186" s="5" t="inlineStr">
        <is>
          <t>Mois 174</t>
        </is>
      </c>
      <c r="C186" s="17">
        <f>IF(E185&gt;0,E185*$E$7/12,0)</f>
        <v/>
      </c>
      <c r="D186" s="17">
        <f>IF(E185&gt;0,MIN($E$8,E185+C186),0)</f>
        <v/>
      </c>
      <c r="E186" s="17">
        <f>MAX(0,E185+C186-D186)</f>
        <v/>
      </c>
    </row>
    <row r="187">
      <c r="B187" s="5" t="inlineStr">
        <is>
          <t>Mois 175</t>
        </is>
      </c>
      <c r="C187" s="17">
        <f>IF(E186&gt;0,E186*$E$7/12,0)</f>
        <v/>
      </c>
      <c r="D187" s="17">
        <f>IF(E186&gt;0,MIN($E$8,E186+C187),0)</f>
        <v/>
      </c>
      <c r="E187" s="17">
        <f>MAX(0,E186+C187-D187)</f>
        <v/>
      </c>
    </row>
    <row r="188">
      <c r="B188" s="5" t="inlineStr">
        <is>
          <t>Mois 176</t>
        </is>
      </c>
      <c r="C188" s="17">
        <f>IF(E187&gt;0,E187*$E$7/12,0)</f>
        <v/>
      </c>
      <c r="D188" s="17">
        <f>IF(E187&gt;0,MIN($E$8,E187+C188),0)</f>
        <v/>
      </c>
      <c r="E188" s="17">
        <f>MAX(0,E187+C188-D188)</f>
        <v/>
      </c>
    </row>
    <row r="189">
      <c r="B189" s="5" t="inlineStr">
        <is>
          <t>Mois 177</t>
        </is>
      </c>
      <c r="C189" s="17">
        <f>IF(E188&gt;0,E188*$E$7/12,0)</f>
        <v/>
      </c>
      <c r="D189" s="17">
        <f>IF(E188&gt;0,MIN($E$8,E188+C189),0)</f>
        <v/>
      </c>
      <c r="E189" s="17">
        <f>MAX(0,E188+C189-D189)</f>
        <v/>
      </c>
    </row>
    <row r="190">
      <c r="B190" s="5" t="inlineStr">
        <is>
          <t>Mois 178</t>
        </is>
      </c>
      <c r="C190" s="17">
        <f>IF(E189&gt;0,E189*$E$7/12,0)</f>
        <v/>
      </c>
      <c r="D190" s="17">
        <f>IF(E189&gt;0,MIN($E$8,E189+C190),0)</f>
        <v/>
      </c>
      <c r="E190" s="17">
        <f>MAX(0,E189+C190-D190)</f>
        <v/>
      </c>
    </row>
    <row r="191">
      <c r="B191" s="5" t="inlineStr">
        <is>
          <t>Mois 179</t>
        </is>
      </c>
      <c r="C191" s="17">
        <f>IF(E190&gt;0,E190*$E$7/12,0)</f>
        <v/>
      </c>
      <c r="D191" s="17">
        <f>IF(E190&gt;0,MIN($E$8,E190+C191),0)</f>
        <v/>
      </c>
      <c r="E191" s="17">
        <f>MAX(0,E190+C191-D191)</f>
        <v/>
      </c>
    </row>
    <row r="192">
      <c r="B192" s="5" t="inlineStr">
        <is>
          <t>Mois 180</t>
        </is>
      </c>
      <c r="C192" s="17">
        <f>IF(E191&gt;0,E191*$E$7/12,0)</f>
        <v/>
      </c>
      <c r="D192" s="17">
        <f>IF(E191&gt;0,MIN($E$8,E191+C192),0)</f>
        <v/>
      </c>
      <c r="E192" s="17">
        <f>MAX(0,E191+C192-D192)</f>
        <v/>
      </c>
    </row>
    <row r="193">
      <c r="B193" s="5" t="inlineStr">
        <is>
          <t>Mois 181</t>
        </is>
      </c>
      <c r="C193" s="17">
        <f>IF(E192&gt;0,E192*$E$7/12,0)</f>
        <v/>
      </c>
      <c r="D193" s="17">
        <f>IF(E192&gt;0,MIN($E$8,E192+C193),0)</f>
        <v/>
      </c>
      <c r="E193" s="17">
        <f>MAX(0,E192+C193-D193)</f>
        <v/>
      </c>
    </row>
    <row r="194">
      <c r="B194" s="5" t="inlineStr">
        <is>
          <t>Mois 182</t>
        </is>
      </c>
      <c r="C194" s="17">
        <f>IF(E193&gt;0,E193*$E$7/12,0)</f>
        <v/>
      </c>
      <c r="D194" s="17">
        <f>IF(E193&gt;0,MIN($E$8,E193+C194),0)</f>
        <v/>
      </c>
      <c r="E194" s="17">
        <f>MAX(0,E193+C194-D194)</f>
        <v/>
      </c>
    </row>
    <row r="195">
      <c r="B195" s="5" t="inlineStr">
        <is>
          <t>Mois 183</t>
        </is>
      </c>
      <c r="C195" s="17">
        <f>IF(E194&gt;0,E194*$E$7/12,0)</f>
        <v/>
      </c>
      <c r="D195" s="17">
        <f>IF(E194&gt;0,MIN($E$8,E194+C195),0)</f>
        <v/>
      </c>
      <c r="E195" s="17">
        <f>MAX(0,E194+C195-D195)</f>
        <v/>
      </c>
    </row>
    <row r="196">
      <c r="B196" s="5" t="inlineStr">
        <is>
          <t>Mois 184</t>
        </is>
      </c>
      <c r="C196" s="17">
        <f>IF(E195&gt;0,E195*$E$7/12,0)</f>
        <v/>
      </c>
      <c r="D196" s="17">
        <f>IF(E195&gt;0,MIN($E$8,E195+C196),0)</f>
        <v/>
      </c>
      <c r="E196" s="17">
        <f>MAX(0,E195+C196-D196)</f>
        <v/>
      </c>
    </row>
    <row r="197">
      <c r="B197" s="5" t="inlineStr">
        <is>
          <t>Mois 185</t>
        </is>
      </c>
      <c r="C197" s="17">
        <f>IF(E196&gt;0,E196*$E$7/12,0)</f>
        <v/>
      </c>
      <c r="D197" s="17">
        <f>IF(E196&gt;0,MIN($E$8,E196+C197),0)</f>
        <v/>
      </c>
      <c r="E197" s="17">
        <f>MAX(0,E196+C197-D197)</f>
        <v/>
      </c>
    </row>
    <row r="198">
      <c r="B198" s="5" t="inlineStr">
        <is>
          <t>Mois 186</t>
        </is>
      </c>
      <c r="C198" s="17">
        <f>IF(E197&gt;0,E197*$E$7/12,0)</f>
        <v/>
      </c>
      <c r="D198" s="17">
        <f>IF(E197&gt;0,MIN($E$8,E197+C198),0)</f>
        <v/>
      </c>
      <c r="E198" s="17">
        <f>MAX(0,E197+C198-D198)</f>
        <v/>
      </c>
    </row>
    <row r="199">
      <c r="B199" s="5" t="inlineStr">
        <is>
          <t>Mois 187</t>
        </is>
      </c>
      <c r="C199" s="17">
        <f>IF(E198&gt;0,E198*$E$7/12,0)</f>
        <v/>
      </c>
      <c r="D199" s="17">
        <f>IF(E198&gt;0,MIN($E$8,E198+C199),0)</f>
        <v/>
      </c>
      <c r="E199" s="17">
        <f>MAX(0,E198+C199-D199)</f>
        <v/>
      </c>
    </row>
    <row r="200">
      <c r="B200" s="5" t="inlineStr">
        <is>
          <t>Mois 188</t>
        </is>
      </c>
      <c r="C200" s="17">
        <f>IF(E199&gt;0,E199*$E$7/12,0)</f>
        <v/>
      </c>
      <c r="D200" s="17">
        <f>IF(E199&gt;0,MIN($E$8,E199+C200),0)</f>
        <v/>
      </c>
      <c r="E200" s="17">
        <f>MAX(0,E199+C200-D200)</f>
        <v/>
      </c>
    </row>
    <row r="201">
      <c r="B201" s="5" t="inlineStr">
        <is>
          <t>Mois 189</t>
        </is>
      </c>
      <c r="C201" s="17">
        <f>IF(E200&gt;0,E200*$E$7/12,0)</f>
        <v/>
      </c>
      <c r="D201" s="17">
        <f>IF(E200&gt;0,MIN($E$8,E200+C201),0)</f>
        <v/>
      </c>
      <c r="E201" s="17">
        <f>MAX(0,E200+C201-D201)</f>
        <v/>
      </c>
    </row>
    <row r="202">
      <c r="B202" s="5" t="inlineStr">
        <is>
          <t>Mois 190</t>
        </is>
      </c>
      <c r="C202" s="17">
        <f>IF(E201&gt;0,E201*$E$7/12,0)</f>
        <v/>
      </c>
      <c r="D202" s="17">
        <f>IF(E201&gt;0,MIN($E$8,E201+C202),0)</f>
        <v/>
      </c>
      <c r="E202" s="17">
        <f>MAX(0,E201+C202-D202)</f>
        <v/>
      </c>
    </row>
    <row r="203">
      <c r="B203" s="5" t="inlineStr">
        <is>
          <t>Mois 191</t>
        </is>
      </c>
      <c r="C203" s="17">
        <f>IF(E202&gt;0,E202*$E$7/12,0)</f>
        <v/>
      </c>
      <c r="D203" s="17">
        <f>IF(E202&gt;0,MIN($E$8,E202+C203),0)</f>
        <v/>
      </c>
      <c r="E203" s="17">
        <f>MAX(0,E202+C203-D203)</f>
        <v/>
      </c>
    </row>
    <row r="204">
      <c r="B204" s="5" t="inlineStr">
        <is>
          <t>Mois 192</t>
        </is>
      </c>
      <c r="C204" s="17">
        <f>IF(E203&gt;0,E203*$E$7/12,0)</f>
        <v/>
      </c>
      <c r="D204" s="17">
        <f>IF(E203&gt;0,MIN($E$8,E203+C204),0)</f>
        <v/>
      </c>
      <c r="E204" s="17">
        <f>MAX(0,E203+C204-D204)</f>
        <v/>
      </c>
    </row>
    <row r="205">
      <c r="B205" s="5" t="inlineStr">
        <is>
          <t>Mois 193</t>
        </is>
      </c>
      <c r="C205" s="17">
        <f>IF(E204&gt;0,E204*$E$7/12,0)</f>
        <v/>
      </c>
      <c r="D205" s="17">
        <f>IF(E204&gt;0,MIN($E$8,E204+C205),0)</f>
        <v/>
      </c>
      <c r="E205" s="17">
        <f>MAX(0,E204+C205-D205)</f>
        <v/>
      </c>
    </row>
    <row r="206">
      <c r="B206" s="5" t="inlineStr">
        <is>
          <t>Mois 194</t>
        </is>
      </c>
      <c r="C206" s="17">
        <f>IF(E205&gt;0,E205*$E$7/12,0)</f>
        <v/>
      </c>
      <c r="D206" s="17">
        <f>IF(E205&gt;0,MIN($E$8,E205+C206),0)</f>
        <v/>
      </c>
      <c r="E206" s="17">
        <f>MAX(0,E205+C206-D206)</f>
        <v/>
      </c>
    </row>
    <row r="207">
      <c r="B207" s="5" t="inlineStr">
        <is>
          <t>Mois 195</t>
        </is>
      </c>
      <c r="C207" s="17">
        <f>IF(E206&gt;0,E206*$E$7/12,0)</f>
        <v/>
      </c>
      <c r="D207" s="17">
        <f>IF(E206&gt;0,MIN($E$8,E206+C207),0)</f>
        <v/>
      </c>
      <c r="E207" s="17">
        <f>MAX(0,E206+C207-D207)</f>
        <v/>
      </c>
    </row>
    <row r="208">
      <c r="B208" s="5" t="inlineStr">
        <is>
          <t>Mois 196</t>
        </is>
      </c>
      <c r="C208" s="17">
        <f>IF(E207&gt;0,E207*$E$7/12,0)</f>
        <v/>
      </c>
      <c r="D208" s="17">
        <f>IF(E207&gt;0,MIN($E$8,E207+C208),0)</f>
        <v/>
      </c>
      <c r="E208" s="17">
        <f>MAX(0,E207+C208-D208)</f>
        <v/>
      </c>
    </row>
    <row r="209">
      <c r="B209" s="5" t="inlineStr">
        <is>
          <t>Mois 197</t>
        </is>
      </c>
      <c r="C209" s="17">
        <f>IF(E208&gt;0,E208*$E$7/12,0)</f>
        <v/>
      </c>
      <c r="D209" s="17">
        <f>IF(E208&gt;0,MIN($E$8,E208+C209),0)</f>
        <v/>
      </c>
      <c r="E209" s="17">
        <f>MAX(0,E208+C209-D209)</f>
        <v/>
      </c>
    </row>
    <row r="210">
      <c r="B210" s="5" t="inlineStr">
        <is>
          <t>Mois 198</t>
        </is>
      </c>
      <c r="C210" s="17">
        <f>IF(E209&gt;0,E209*$E$7/12,0)</f>
        <v/>
      </c>
      <c r="D210" s="17">
        <f>IF(E209&gt;0,MIN($E$8,E209+C210),0)</f>
        <v/>
      </c>
      <c r="E210" s="17">
        <f>MAX(0,E209+C210-D210)</f>
        <v/>
      </c>
    </row>
    <row r="211">
      <c r="B211" s="5" t="inlineStr">
        <is>
          <t>Mois 199</t>
        </is>
      </c>
      <c r="C211" s="17">
        <f>IF(E210&gt;0,E210*$E$7/12,0)</f>
        <v/>
      </c>
      <c r="D211" s="17">
        <f>IF(E210&gt;0,MIN($E$8,E210+C211),0)</f>
        <v/>
      </c>
      <c r="E211" s="17">
        <f>MAX(0,E210+C211-D211)</f>
        <v/>
      </c>
    </row>
    <row r="212">
      <c r="B212" s="5" t="inlineStr">
        <is>
          <t>Mois 200</t>
        </is>
      </c>
      <c r="C212" s="17">
        <f>IF(E211&gt;0,E211*$E$7/12,0)</f>
        <v/>
      </c>
      <c r="D212" s="17">
        <f>IF(E211&gt;0,MIN($E$8,E211+C212),0)</f>
        <v/>
      </c>
      <c r="E212" s="17">
        <f>MAX(0,E211+C212-D212)</f>
        <v/>
      </c>
    </row>
    <row r="213">
      <c r="B213" s="5" t="inlineStr">
        <is>
          <t>Mois 201</t>
        </is>
      </c>
      <c r="C213" s="17">
        <f>IF(E212&gt;0,E212*$E$7/12,0)</f>
        <v/>
      </c>
      <c r="D213" s="17">
        <f>IF(E212&gt;0,MIN($E$8,E212+C213),0)</f>
        <v/>
      </c>
      <c r="E213" s="17">
        <f>MAX(0,E212+C213-D213)</f>
        <v/>
      </c>
    </row>
    <row r="214">
      <c r="B214" s="5" t="inlineStr">
        <is>
          <t>Mois 202</t>
        </is>
      </c>
      <c r="C214" s="17">
        <f>IF(E213&gt;0,E213*$E$7/12,0)</f>
        <v/>
      </c>
      <c r="D214" s="17">
        <f>IF(E213&gt;0,MIN($E$8,E213+C214),0)</f>
        <v/>
      </c>
      <c r="E214" s="17">
        <f>MAX(0,E213+C214-D214)</f>
        <v/>
      </c>
    </row>
    <row r="215">
      <c r="B215" s="5" t="inlineStr">
        <is>
          <t>Mois 203</t>
        </is>
      </c>
      <c r="C215" s="17">
        <f>IF(E214&gt;0,E214*$E$7/12,0)</f>
        <v/>
      </c>
      <c r="D215" s="17">
        <f>IF(E214&gt;0,MIN($E$8,E214+C215),0)</f>
        <v/>
      </c>
      <c r="E215" s="17">
        <f>MAX(0,E214+C215-D215)</f>
        <v/>
      </c>
    </row>
    <row r="216">
      <c r="B216" s="5" t="inlineStr">
        <is>
          <t>Mois 204</t>
        </is>
      </c>
      <c r="C216" s="17">
        <f>IF(E215&gt;0,E215*$E$7/12,0)</f>
        <v/>
      </c>
      <c r="D216" s="17">
        <f>IF(E215&gt;0,MIN($E$8,E215+C216),0)</f>
        <v/>
      </c>
      <c r="E216" s="17">
        <f>MAX(0,E215+C216-D216)</f>
        <v/>
      </c>
    </row>
    <row r="217">
      <c r="B217" s="5" t="inlineStr">
        <is>
          <t>Mois 205</t>
        </is>
      </c>
      <c r="C217" s="17">
        <f>IF(E216&gt;0,E216*$E$7/12,0)</f>
        <v/>
      </c>
      <c r="D217" s="17">
        <f>IF(E216&gt;0,MIN($E$8,E216+C217),0)</f>
        <v/>
      </c>
      <c r="E217" s="17">
        <f>MAX(0,E216+C217-D217)</f>
        <v/>
      </c>
    </row>
    <row r="218">
      <c r="B218" s="5" t="inlineStr">
        <is>
          <t>Mois 206</t>
        </is>
      </c>
      <c r="C218" s="17">
        <f>IF(E217&gt;0,E217*$E$7/12,0)</f>
        <v/>
      </c>
      <c r="D218" s="17">
        <f>IF(E217&gt;0,MIN($E$8,E217+C218),0)</f>
        <v/>
      </c>
      <c r="E218" s="17">
        <f>MAX(0,E217+C218-D218)</f>
        <v/>
      </c>
    </row>
    <row r="219">
      <c r="B219" s="5" t="inlineStr">
        <is>
          <t>Mois 207</t>
        </is>
      </c>
      <c r="C219" s="17">
        <f>IF(E218&gt;0,E218*$E$7/12,0)</f>
        <v/>
      </c>
      <c r="D219" s="17">
        <f>IF(E218&gt;0,MIN($E$8,E218+C219),0)</f>
        <v/>
      </c>
      <c r="E219" s="17">
        <f>MAX(0,E218+C219-D219)</f>
        <v/>
      </c>
    </row>
    <row r="220">
      <c r="B220" s="5" t="inlineStr">
        <is>
          <t>Mois 208</t>
        </is>
      </c>
      <c r="C220" s="17">
        <f>IF(E219&gt;0,E219*$E$7/12,0)</f>
        <v/>
      </c>
      <c r="D220" s="17">
        <f>IF(E219&gt;0,MIN($E$8,E219+C220),0)</f>
        <v/>
      </c>
      <c r="E220" s="17">
        <f>MAX(0,E219+C220-D220)</f>
        <v/>
      </c>
    </row>
    <row r="221">
      <c r="B221" s="5" t="inlineStr">
        <is>
          <t>Mois 209</t>
        </is>
      </c>
      <c r="C221" s="17">
        <f>IF(E220&gt;0,E220*$E$7/12,0)</f>
        <v/>
      </c>
      <c r="D221" s="17">
        <f>IF(E220&gt;0,MIN($E$8,E220+C221),0)</f>
        <v/>
      </c>
      <c r="E221" s="17">
        <f>MAX(0,E220+C221-D221)</f>
        <v/>
      </c>
    </row>
    <row r="222">
      <c r="B222" s="5" t="inlineStr">
        <is>
          <t>Mois 210</t>
        </is>
      </c>
      <c r="C222" s="17">
        <f>IF(E221&gt;0,E221*$E$7/12,0)</f>
        <v/>
      </c>
      <c r="D222" s="17">
        <f>IF(E221&gt;0,MIN($E$8,E221+C222),0)</f>
        <v/>
      </c>
      <c r="E222" s="17">
        <f>MAX(0,E221+C222-D222)</f>
        <v/>
      </c>
    </row>
    <row r="223">
      <c r="B223" s="5" t="inlineStr">
        <is>
          <t>Mois 211</t>
        </is>
      </c>
      <c r="C223" s="17">
        <f>IF(E222&gt;0,E222*$E$7/12,0)</f>
        <v/>
      </c>
      <c r="D223" s="17">
        <f>IF(E222&gt;0,MIN($E$8,E222+C223),0)</f>
        <v/>
      </c>
      <c r="E223" s="17">
        <f>MAX(0,E222+C223-D223)</f>
        <v/>
      </c>
    </row>
    <row r="224">
      <c r="B224" s="5" t="inlineStr">
        <is>
          <t>Mois 212</t>
        </is>
      </c>
      <c r="C224" s="17">
        <f>IF(E223&gt;0,E223*$E$7/12,0)</f>
        <v/>
      </c>
      <c r="D224" s="17">
        <f>IF(E223&gt;0,MIN($E$8,E223+C224),0)</f>
        <v/>
      </c>
      <c r="E224" s="17">
        <f>MAX(0,E223+C224-D224)</f>
        <v/>
      </c>
    </row>
    <row r="225">
      <c r="B225" s="5" t="inlineStr">
        <is>
          <t>Mois 213</t>
        </is>
      </c>
      <c r="C225" s="17">
        <f>IF(E224&gt;0,E224*$E$7/12,0)</f>
        <v/>
      </c>
      <c r="D225" s="17">
        <f>IF(E224&gt;0,MIN($E$8,E224+C225),0)</f>
        <v/>
      </c>
      <c r="E225" s="17">
        <f>MAX(0,E224+C225-D225)</f>
        <v/>
      </c>
    </row>
    <row r="226">
      <c r="B226" s="5" t="inlineStr">
        <is>
          <t>Mois 214</t>
        </is>
      </c>
      <c r="C226" s="17">
        <f>IF(E225&gt;0,E225*$E$7/12,0)</f>
        <v/>
      </c>
      <c r="D226" s="17">
        <f>IF(E225&gt;0,MIN($E$8,E225+C226),0)</f>
        <v/>
      </c>
      <c r="E226" s="17">
        <f>MAX(0,E225+C226-D226)</f>
        <v/>
      </c>
    </row>
    <row r="227">
      <c r="B227" s="5" t="inlineStr">
        <is>
          <t>Mois 215</t>
        </is>
      </c>
      <c r="C227" s="17">
        <f>IF(E226&gt;0,E226*$E$7/12,0)</f>
        <v/>
      </c>
      <c r="D227" s="17">
        <f>IF(E226&gt;0,MIN($E$8,E226+C227),0)</f>
        <v/>
      </c>
      <c r="E227" s="17">
        <f>MAX(0,E226+C227-D227)</f>
        <v/>
      </c>
    </row>
    <row r="228">
      <c r="B228" s="5" t="inlineStr">
        <is>
          <t>Mois 216</t>
        </is>
      </c>
      <c r="C228" s="17">
        <f>IF(E227&gt;0,E227*$E$7/12,0)</f>
        <v/>
      </c>
      <c r="D228" s="17">
        <f>IF(E227&gt;0,MIN($E$8,E227+C228),0)</f>
        <v/>
      </c>
      <c r="E228" s="17">
        <f>MAX(0,E227+C228-D228)</f>
        <v/>
      </c>
    </row>
    <row r="229">
      <c r="B229" s="5" t="inlineStr">
        <is>
          <t>Mois 217</t>
        </is>
      </c>
      <c r="C229" s="17">
        <f>IF(E228&gt;0,E228*$E$7/12,0)</f>
        <v/>
      </c>
      <c r="D229" s="17">
        <f>IF(E228&gt;0,MIN($E$8,E228+C229),0)</f>
        <v/>
      </c>
      <c r="E229" s="17">
        <f>MAX(0,E228+C229-D229)</f>
        <v/>
      </c>
    </row>
    <row r="230">
      <c r="B230" s="5" t="inlineStr">
        <is>
          <t>Mois 218</t>
        </is>
      </c>
      <c r="C230" s="17">
        <f>IF(E229&gt;0,E229*$E$7/12,0)</f>
        <v/>
      </c>
      <c r="D230" s="17">
        <f>IF(E229&gt;0,MIN($E$8,E229+C230),0)</f>
        <v/>
      </c>
      <c r="E230" s="17">
        <f>MAX(0,E229+C230-D230)</f>
        <v/>
      </c>
    </row>
    <row r="231">
      <c r="B231" s="5" t="inlineStr">
        <is>
          <t>Mois 219</t>
        </is>
      </c>
      <c r="C231" s="17">
        <f>IF(E230&gt;0,E230*$E$7/12,0)</f>
        <v/>
      </c>
      <c r="D231" s="17">
        <f>IF(E230&gt;0,MIN($E$8,E230+C231),0)</f>
        <v/>
      </c>
      <c r="E231" s="17">
        <f>MAX(0,E230+C231-D231)</f>
        <v/>
      </c>
    </row>
    <row r="232">
      <c r="B232" s="5" t="inlineStr">
        <is>
          <t>Mois 220</t>
        </is>
      </c>
      <c r="C232" s="17">
        <f>IF(E231&gt;0,E231*$E$7/12,0)</f>
        <v/>
      </c>
      <c r="D232" s="17">
        <f>IF(E231&gt;0,MIN($E$8,E231+C232),0)</f>
        <v/>
      </c>
      <c r="E232" s="17">
        <f>MAX(0,E231+C232-D232)</f>
        <v/>
      </c>
    </row>
    <row r="233">
      <c r="B233" s="5" t="inlineStr">
        <is>
          <t>Mois 221</t>
        </is>
      </c>
      <c r="C233" s="17">
        <f>IF(E232&gt;0,E232*$E$7/12,0)</f>
        <v/>
      </c>
      <c r="D233" s="17">
        <f>IF(E232&gt;0,MIN($E$8,E232+C233),0)</f>
        <v/>
      </c>
      <c r="E233" s="17">
        <f>MAX(0,E232+C233-D233)</f>
        <v/>
      </c>
    </row>
    <row r="234">
      <c r="B234" s="5" t="inlineStr">
        <is>
          <t>Mois 222</t>
        </is>
      </c>
      <c r="C234" s="17">
        <f>IF(E233&gt;0,E233*$E$7/12,0)</f>
        <v/>
      </c>
      <c r="D234" s="17">
        <f>IF(E233&gt;0,MIN($E$8,E233+C234),0)</f>
        <v/>
      </c>
      <c r="E234" s="17">
        <f>MAX(0,E233+C234-D234)</f>
        <v/>
      </c>
    </row>
    <row r="235">
      <c r="B235" s="5" t="inlineStr">
        <is>
          <t>Mois 223</t>
        </is>
      </c>
      <c r="C235" s="17">
        <f>IF(E234&gt;0,E234*$E$7/12,0)</f>
        <v/>
      </c>
      <c r="D235" s="17">
        <f>IF(E234&gt;0,MIN($E$8,E234+C235),0)</f>
        <v/>
      </c>
      <c r="E235" s="17">
        <f>MAX(0,E234+C235-D235)</f>
        <v/>
      </c>
    </row>
    <row r="236">
      <c r="B236" s="5" t="inlineStr">
        <is>
          <t>Mois 224</t>
        </is>
      </c>
      <c r="C236" s="17">
        <f>IF(E235&gt;0,E235*$E$7/12,0)</f>
        <v/>
      </c>
      <c r="D236" s="17">
        <f>IF(E235&gt;0,MIN($E$8,E235+C236),0)</f>
        <v/>
      </c>
      <c r="E236" s="17">
        <f>MAX(0,E235+C236-D236)</f>
        <v/>
      </c>
    </row>
    <row r="237">
      <c r="B237" s="5" t="inlineStr">
        <is>
          <t>Mois 225</t>
        </is>
      </c>
      <c r="C237" s="17">
        <f>IF(E236&gt;0,E236*$E$7/12,0)</f>
        <v/>
      </c>
      <c r="D237" s="17">
        <f>IF(E236&gt;0,MIN($E$8,E236+C237),0)</f>
        <v/>
      </c>
      <c r="E237" s="17">
        <f>MAX(0,E236+C237-D237)</f>
        <v/>
      </c>
    </row>
    <row r="238">
      <c r="B238" s="5" t="inlineStr">
        <is>
          <t>Mois 226</t>
        </is>
      </c>
      <c r="C238" s="17">
        <f>IF(E237&gt;0,E237*$E$7/12,0)</f>
        <v/>
      </c>
      <c r="D238" s="17">
        <f>IF(E237&gt;0,MIN($E$8,E237+C238),0)</f>
        <v/>
      </c>
      <c r="E238" s="17">
        <f>MAX(0,E237+C238-D238)</f>
        <v/>
      </c>
    </row>
    <row r="239">
      <c r="B239" s="5" t="inlineStr">
        <is>
          <t>Mois 227</t>
        </is>
      </c>
      <c r="C239" s="17">
        <f>IF(E238&gt;0,E238*$E$7/12,0)</f>
        <v/>
      </c>
      <c r="D239" s="17">
        <f>IF(E238&gt;0,MIN($E$8,E238+C239),0)</f>
        <v/>
      </c>
      <c r="E239" s="17">
        <f>MAX(0,E238+C239-D239)</f>
        <v/>
      </c>
    </row>
    <row r="240">
      <c r="B240" s="5" t="inlineStr">
        <is>
          <t>Mois 228</t>
        </is>
      </c>
      <c r="C240" s="17">
        <f>IF(E239&gt;0,E239*$E$7/12,0)</f>
        <v/>
      </c>
      <c r="D240" s="17">
        <f>IF(E239&gt;0,MIN($E$8,E239+C240),0)</f>
        <v/>
      </c>
      <c r="E240" s="17">
        <f>MAX(0,E239+C240-D240)</f>
        <v/>
      </c>
    </row>
    <row r="241">
      <c r="B241" s="5" t="inlineStr">
        <is>
          <t>Mois 229</t>
        </is>
      </c>
      <c r="C241" s="17">
        <f>IF(E240&gt;0,E240*$E$7/12,0)</f>
        <v/>
      </c>
      <c r="D241" s="17">
        <f>IF(E240&gt;0,MIN($E$8,E240+C241),0)</f>
        <v/>
      </c>
      <c r="E241" s="17">
        <f>MAX(0,E240+C241-D241)</f>
        <v/>
      </c>
    </row>
    <row r="242">
      <c r="B242" s="5" t="inlineStr">
        <is>
          <t>Mois 230</t>
        </is>
      </c>
      <c r="C242" s="17">
        <f>IF(E241&gt;0,E241*$E$7/12,0)</f>
        <v/>
      </c>
      <c r="D242" s="17">
        <f>IF(E241&gt;0,MIN($E$8,E241+C242),0)</f>
        <v/>
      </c>
      <c r="E242" s="17">
        <f>MAX(0,E241+C242-D242)</f>
        <v/>
      </c>
    </row>
    <row r="243">
      <c r="B243" s="5" t="inlineStr">
        <is>
          <t>Mois 231</t>
        </is>
      </c>
      <c r="C243" s="17">
        <f>IF(E242&gt;0,E242*$E$7/12,0)</f>
        <v/>
      </c>
      <c r="D243" s="17">
        <f>IF(E242&gt;0,MIN($E$8,E242+C243),0)</f>
        <v/>
      </c>
      <c r="E243" s="17">
        <f>MAX(0,E242+C243-D243)</f>
        <v/>
      </c>
    </row>
    <row r="244">
      <c r="B244" s="5" t="inlineStr">
        <is>
          <t>Mois 232</t>
        </is>
      </c>
      <c r="C244" s="17">
        <f>IF(E243&gt;0,E243*$E$7/12,0)</f>
        <v/>
      </c>
      <c r="D244" s="17">
        <f>IF(E243&gt;0,MIN($E$8,E243+C244),0)</f>
        <v/>
      </c>
      <c r="E244" s="17">
        <f>MAX(0,E243+C244-D244)</f>
        <v/>
      </c>
    </row>
    <row r="245">
      <c r="B245" s="5" t="inlineStr">
        <is>
          <t>Mois 233</t>
        </is>
      </c>
      <c r="C245" s="17">
        <f>IF(E244&gt;0,E244*$E$7/12,0)</f>
        <v/>
      </c>
      <c r="D245" s="17">
        <f>IF(E244&gt;0,MIN($E$8,E244+C245),0)</f>
        <v/>
      </c>
      <c r="E245" s="17">
        <f>MAX(0,E244+C245-D245)</f>
        <v/>
      </c>
    </row>
    <row r="246">
      <c r="B246" s="5" t="inlineStr">
        <is>
          <t>Mois 234</t>
        </is>
      </c>
      <c r="C246" s="17">
        <f>IF(E245&gt;0,E245*$E$7/12,0)</f>
        <v/>
      </c>
      <c r="D246" s="17">
        <f>IF(E245&gt;0,MIN($E$8,E245+C246),0)</f>
        <v/>
      </c>
      <c r="E246" s="17">
        <f>MAX(0,E245+C246-D246)</f>
        <v/>
      </c>
    </row>
    <row r="247">
      <c r="B247" s="5" t="inlineStr">
        <is>
          <t>Mois 235</t>
        </is>
      </c>
      <c r="C247" s="17">
        <f>IF(E246&gt;0,E246*$E$7/12,0)</f>
        <v/>
      </c>
      <c r="D247" s="17">
        <f>IF(E246&gt;0,MIN($E$8,E246+C247),0)</f>
        <v/>
      </c>
      <c r="E247" s="17">
        <f>MAX(0,E246+C247-D247)</f>
        <v/>
      </c>
    </row>
    <row r="248">
      <c r="B248" s="5" t="inlineStr">
        <is>
          <t>Mois 236</t>
        </is>
      </c>
      <c r="C248" s="17">
        <f>IF(E247&gt;0,E247*$E$7/12,0)</f>
        <v/>
      </c>
      <c r="D248" s="17">
        <f>IF(E247&gt;0,MIN($E$8,E247+C248),0)</f>
        <v/>
      </c>
      <c r="E248" s="17">
        <f>MAX(0,E247+C248-D248)</f>
        <v/>
      </c>
    </row>
    <row r="249">
      <c r="B249" s="5" t="inlineStr">
        <is>
          <t>Mois 237</t>
        </is>
      </c>
      <c r="C249" s="17">
        <f>IF(E248&gt;0,E248*$E$7/12,0)</f>
        <v/>
      </c>
      <c r="D249" s="17">
        <f>IF(E248&gt;0,MIN($E$8,E248+C249),0)</f>
        <v/>
      </c>
      <c r="E249" s="17">
        <f>MAX(0,E248+C249-D249)</f>
        <v/>
      </c>
    </row>
    <row r="250">
      <c r="B250" s="5" t="inlineStr">
        <is>
          <t>Mois 238</t>
        </is>
      </c>
      <c r="C250" s="17">
        <f>IF(E249&gt;0,E249*$E$7/12,0)</f>
        <v/>
      </c>
      <c r="D250" s="17">
        <f>IF(E249&gt;0,MIN($E$8,E249+C250),0)</f>
        <v/>
      </c>
      <c r="E250" s="17">
        <f>MAX(0,E249+C250-D250)</f>
        <v/>
      </c>
    </row>
    <row r="251">
      <c r="B251" s="5" t="inlineStr">
        <is>
          <t>Mois 239</t>
        </is>
      </c>
      <c r="C251" s="17">
        <f>IF(E250&gt;0,E250*$E$7/12,0)</f>
        <v/>
      </c>
      <c r="D251" s="17">
        <f>IF(E250&gt;0,MIN($E$8,E250+C251),0)</f>
        <v/>
      </c>
      <c r="E251" s="17">
        <f>MAX(0,E250+C251-D251)</f>
        <v/>
      </c>
    </row>
    <row r="252">
      <c r="B252" s="5" t="inlineStr">
        <is>
          <t>Mois 240</t>
        </is>
      </c>
      <c r="C252" s="17">
        <f>IF(E251&gt;0,E251*$E$7/12,0)</f>
        <v/>
      </c>
      <c r="D252" s="17">
        <f>IF(E251&gt;0,MIN($E$8,E251+C252),0)</f>
        <v/>
      </c>
      <c r="E252" s="17">
        <f>MAX(0,E251+C252-D252)</f>
        <v/>
      </c>
    </row>
    <row r="253">
      <c r="B253" s="5" t="inlineStr">
        <is>
          <t>Mois 241</t>
        </is>
      </c>
      <c r="C253" s="17">
        <f>IF(E252&gt;0,E252*$E$7/12,0)</f>
        <v/>
      </c>
      <c r="D253" s="17">
        <f>IF(E252&gt;0,MIN($E$8,E252+C253),0)</f>
        <v/>
      </c>
      <c r="E253" s="17">
        <f>MAX(0,E252+C253-D253)</f>
        <v/>
      </c>
    </row>
    <row r="254">
      <c r="B254" s="5" t="inlineStr">
        <is>
          <t>Mois 242</t>
        </is>
      </c>
      <c r="C254" s="17">
        <f>IF(E253&gt;0,E253*$E$7/12,0)</f>
        <v/>
      </c>
      <c r="D254" s="17">
        <f>IF(E253&gt;0,MIN($E$8,E253+C254),0)</f>
        <v/>
      </c>
      <c r="E254" s="17">
        <f>MAX(0,E253+C254-D254)</f>
        <v/>
      </c>
    </row>
    <row r="255">
      <c r="B255" s="5" t="inlineStr">
        <is>
          <t>Mois 243</t>
        </is>
      </c>
      <c r="C255" s="17">
        <f>IF(E254&gt;0,E254*$E$7/12,0)</f>
        <v/>
      </c>
      <c r="D255" s="17">
        <f>IF(E254&gt;0,MIN($E$8,E254+C255),0)</f>
        <v/>
      </c>
      <c r="E255" s="17">
        <f>MAX(0,E254+C255-D255)</f>
        <v/>
      </c>
    </row>
    <row r="256">
      <c r="B256" s="5" t="inlineStr">
        <is>
          <t>Mois 244</t>
        </is>
      </c>
      <c r="C256" s="17">
        <f>IF(E255&gt;0,E255*$E$7/12,0)</f>
        <v/>
      </c>
      <c r="D256" s="17">
        <f>IF(E255&gt;0,MIN($E$8,E255+C256),0)</f>
        <v/>
      </c>
      <c r="E256" s="17">
        <f>MAX(0,E255+C256-D256)</f>
        <v/>
      </c>
    </row>
    <row r="257">
      <c r="B257" s="5" t="inlineStr">
        <is>
          <t>Mois 245</t>
        </is>
      </c>
      <c r="C257" s="17">
        <f>IF(E256&gt;0,E256*$E$7/12,0)</f>
        <v/>
      </c>
      <c r="D257" s="17">
        <f>IF(E256&gt;0,MIN($E$8,E256+C257),0)</f>
        <v/>
      </c>
      <c r="E257" s="17">
        <f>MAX(0,E256+C257-D257)</f>
        <v/>
      </c>
    </row>
    <row r="258">
      <c r="B258" s="5" t="inlineStr">
        <is>
          <t>Mois 246</t>
        </is>
      </c>
      <c r="C258" s="17">
        <f>IF(E257&gt;0,E257*$E$7/12,0)</f>
        <v/>
      </c>
      <c r="D258" s="17">
        <f>IF(E257&gt;0,MIN($E$8,E257+C258),0)</f>
        <v/>
      </c>
      <c r="E258" s="17">
        <f>MAX(0,E257+C258-D258)</f>
        <v/>
      </c>
    </row>
    <row r="259">
      <c r="B259" s="5" t="inlineStr">
        <is>
          <t>Mois 247</t>
        </is>
      </c>
      <c r="C259" s="17">
        <f>IF(E258&gt;0,E258*$E$7/12,0)</f>
        <v/>
      </c>
      <c r="D259" s="17">
        <f>IF(E258&gt;0,MIN($E$8,E258+C259),0)</f>
        <v/>
      </c>
      <c r="E259" s="17">
        <f>MAX(0,E258+C259-D259)</f>
        <v/>
      </c>
    </row>
    <row r="260">
      <c r="B260" s="5" t="inlineStr">
        <is>
          <t>Mois 248</t>
        </is>
      </c>
      <c r="C260" s="17">
        <f>IF(E259&gt;0,E259*$E$7/12,0)</f>
        <v/>
      </c>
      <c r="D260" s="17">
        <f>IF(E259&gt;0,MIN($E$8,E259+C260),0)</f>
        <v/>
      </c>
      <c r="E260" s="17">
        <f>MAX(0,E259+C260-D260)</f>
        <v/>
      </c>
    </row>
    <row r="261">
      <c r="B261" s="5" t="inlineStr">
        <is>
          <t>Mois 249</t>
        </is>
      </c>
      <c r="C261" s="17">
        <f>IF(E260&gt;0,E260*$E$7/12,0)</f>
        <v/>
      </c>
      <c r="D261" s="17">
        <f>IF(E260&gt;0,MIN($E$8,E260+C261),0)</f>
        <v/>
      </c>
      <c r="E261" s="17">
        <f>MAX(0,E260+C261-D261)</f>
        <v/>
      </c>
    </row>
    <row r="262">
      <c r="B262" s="5" t="inlineStr">
        <is>
          <t>Mois 250</t>
        </is>
      </c>
      <c r="C262" s="17">
        <f>IF(E261&gt;0,E261*$E$7/12,0)</f>
        <v/>
      </c>
      <c r="D262" s="17">
        <f>IF(E261&gt;0,MIN($E$8,E261+C262),0)</f>
        <v/>
      </c>
      <c r="E262" s="17">
        <f>MAX(0,E261+C262-D262)</f>
        <v/>
      </c>
    </row>
    <row r="263">
      <c r="B263" s="5" t="inlineStr">
        <is>
          <t>Mois 251</t>
        </is>
      </c>
      <c r="C263" s="17">
        <f>IF(E262&gt;0,E262*$E$7/12,0)</f>
        <v/>
      </c>
      <c r="D263" s="17">
        <f>IF(E262&gt;0,MIN($E$8,E262+C263),0)</f>
        <v/>
      </c>
      <c r="E263" s="17">
        <f>MAX(0,E262+C263-D263)</f>
        <v/>
      </c>
    </row>
    <row r="264">
      <c r="B264" s="5" t="inlineStr">
        <is>
          <t>Mois 252</t>
        </is>
      </c>
      <c r="C264" s="17">
        <f>IF(E263&gt;0,E263*$E$7/12,0)</f>
        <v/>
      </c>
      <c r="D264" s="17">
        <f>IF(E263&gt;0,MIN($E$8,E263+C264),0)</f>
        <v/>
      </c>
      <c r="E264" s="17">
        <f>MAX(0,E263+C264-D264)</f>
        <v/>
      </c>
    </row>
    <row r="265">
      <c r="B265" s="5" t="inlineStr">
        <is>
          <t>Mois 253</t>
        </is>
      </c>
      <c r="C265" s="17">
        <f>IF(E264&gt;0,E264*$E$7/12,0)</f>
        <v/>
      </c>
      <c r="D265" s="17">
        <f>IF(E264&gt;0,MIN($E$8,E264+C265),0)</f>
        <v/>
      </c>
      <c r="E265" s="17">
        <f>MAX(0,E264+C265-D265)</f>
        <v/>
      </c>
    </row>
    <row r="266">
      <c r="B266" s="5" t="inlineStr">
        <is>
          <t>Mois 254</t>
        </is>
      </c>
      <c r="C266" s="17">
        <f>IF(E265&gt;0,E265*$E$7/12,0)</f>
        <v/>
      </c>
      <c r="D266" s="17">
        <f>IF(E265&gt;0,MIN($E$8,E265+C266),0)</f>
        <v/>
      </c>
      <c r="E266" s="17">
        <f>MAX(0,E265+C266-D266)</f>
        <v/>
      </c>
    </row>
    <row r="267">
      <c r="B267" s="5" t="inlineStr">
        <is>
          <t>Mois 255</t>
        </is>
      </c>
      <c r="C267" s="17">
        <f>IF(E266&gt;0,E266*$E$7/12,0)</f>
        <v/>
      </c>
      <c r="D267" s="17">
        <f>IF(E266&gt;0,MIN($E$8,E266+C267),0)</f>
        <v/>
      </c>
      <c r="E267" s="17">
        <f>MAX(0,E266+C267-D267)</f>
        <v/>
      </c>
    </row>
    <row r="268">
      <c r="B268" s="5" t="inlineStr">
        <is>
          <t>Mois 256</t>
        </is>
      </c>
      <c r="C268" s="17">
        <f>IF(E267&gt;0,E267*$E$7/12,0)</f>
        <v/>
      </c>
      <c r="D268" s="17">
        <f>IF(E267&gt;0,MIN($E$8,E267+C268),0)</f>
        <v/>
      </c>
      <c r="E268" s="17">
        <f>MAX(0,E267+C268-D268)</f>
        <v/>
      </c>
    </row>
    <row r="269">
      <c r="B269" s="5" t="inlineStr">
        <is>
          <t>Mois 257</t>
        </is>
      </c>
      <c r="C269" s="17">
        <f>IF(E268&gt;0,E268*$E$7/12,0)</f>
        <v/>
      </c>
      <c r="D269" s="17">
        <f>IF(E268&gt;0,MIN($E$8,E268+C269),0)</f>
        <v/>
      </c>
      <c r="E269" s="17">
        <f>MAX(0,E268+C269-D269)</f>
        <v/>
      </c>
    </row>
    <row r="270">
      <c r="B270" s="5" t="inlineStr">
        <is>
          <t>Mois 258</t>
        </is>
      </c>
      <c r="C270" s="17">
        <f>IF(E269&gt;0,E269*$E$7/12,0)</f>
        <v/>
      </c>
      <c r="D270" s="17">
        <f>IF(E269&gt;0,MIN($E$8,E269+C270),0)</f>
        <v/>
      </c>
      <c r="E270" s="17">
        <f>MAX(0,E269+C270-D270)</f>
        <v/>
      </c>
    </row>
    <row r="271">
      <c r="B271" s="5" t="inlineStr">
        <is>
          <t>Mois 259</t>
        </is>
      </c>
      <c r="C271" s="17">
        <f>IF(E270&gt;0,E270*$E$7/12,0)</f>
        <v/>
      </c>
      <c r="D271" s="17">
        <f>IF(E270&gt;0,MIN($E$8,E270+C271),0)</f>
        <v/>
      </c>
      <c r="E271" s="17">
        <f>MAX(0,E270+C271-D271)</f>
        <v/>
      </c>
    </row>
    <row r="272">
      <c r="B272" s="5" t="inlineStr">
        <is>
          <t>Mois 260</t>
        </is>
      </c>
      <c r="C272" s="17">
        <f>IF(E271&gt;0,E271*$E$7/12,0)</f>
        <v/>
      </c>
      <c r="D272" s="17">
        <f>IF(E271&gt;0,MIN($E$8,E271+C272),0)</f>
        <v/>
      </c>
      <c r="E272" s="17">
        <f>MAX(0,E271+C272-D272)</f>
        <v/>
      </c>
    </row>
    <row r="273">
      <c r="B273" s="5" t="inlineStr">
        <is>
          <t>Mois 261</t>
        </is>
      </c>
      <c r="C273" s="17">
        <f>IF(E272&gt;0,E272*$E$7/12,0)</f>
        <v/>
      </c>
      <c r="D273" s="17">
        <f>IF(E272&gt;0,MIN($E$8,E272+C273),0)</f>
        <v/>
      </c>
      <c r="E273" s="17">
        <f>MAX(0,E272+C273-D273)</f>
        <v/>
      </c>
    </row>
    <row r="274">
      <c r="B274" s="5" t="inlineStr">
        <is>
          <t>Mois 262</t>
        </is>
      </c>
      <c r="C274" s="17">
        <f>IF(E273&gt;0,E273*$E$7/12,0)</f>
        <v/>
      </c>
      <c r="D274" s="17">
        <f>IF(E273&gt;0,MIN($E$8,E273+C274),0)</f>
        <v/>
      </c>
      <c r="E274" s="17">
        <f>MAX(0,E273+C274-D274)</f>
        <v/>
      </c>
    </row>
    <row r="275">
      <c r="B275" s="5" t="inlineStr">
        <is>
          <t>Mois 263</t>
        </is>
      </c>
      <c r="C275" s="17">
        <f>IF(E274&gt;0,E274*$E$7/12,0)</f>
        <v/>
      </c>
      <c r="D275" s="17">
        <f>IF(E274&gt;0,MIN($E$8,E274+C275),0)</f>
        <v/>
      </c>
      <c r="E275" s="17">
        <f>MAX(0,E274+C275-D275)</f>
        <v/>
      </c>
    </row>
    <row r="276">
      <c r="B276" s="5" t="inlineStr">
        <is>
          <t>Mois 264</t>
        </is>
      </c>
      <c r="C276" s="17">
        <f>IF(E275&gt;0,E275*$E$7/12,0)</f>
        <v/>
      </c>
      <c r="D276" s="17">
        <f>IF(E275&gt;0,MIN($E$8,E275+C276),0)</f>
        <v/>
      </c>
      <c r="E276" s="17">
        <f>MAX(0,E275+C276-D276)</f>
        <v/>
      </c>
    </row>
    <row r="277">
      <c r="B277" s="5" t="inlineStr">
        <is>
          <t>Mois 265</t>
        </is>
      </c>
      <c r="C277" s="17">
        <f>IF(E276&gt;0,E276*$E$7/12,0)</f>
        <v/>
      </c>
      <c r="D277" s="17">
        <f>IF(E276&gt;0,MIN($E$8,E276+C277),0)</f>
        <v/>
      </c>
      <c r="E277" s="17">
        <f>MAX(0,E276+C277-D277)</f>
        <v/>
      </c>
    </row>
    <row r="278">
      <c r="B278" s="5" t="inlineStr">
        <is>
          <t>Mois 266</t>
        </is>
      </c>
      <c r="C278" s="17">
        <f>IF(E277&gt;0,E277*$E$7/12,0)</f>
        <v/>
      </c>
      <c r="D278" s="17">
        <f>IF(E277&gt;0,MIN($E$8,E277+C278),0)</f>
        <v/>
      </c>
      <c r="E278" s="17">
        <f>MAX(0,E277+C278-D278)</f>
        <v/>
      </c>
    </row>
    <row r="279">
      <c r="B279" s="5" t="inlineStr">
        <is>
          <t>Mois 267</t>
        </is>
      </c>
      <c r="C279" s="17">
        <f>IF(E278&gt;0,E278*$E$7/12,0)</f>
        <v/>
      </c>
      <c r="D279" s="17">
        <f>IF(E278&gt;0,MIN($E$8,E278+C279),0)</f>
        <v/>
      </c>
      <c r="E279" s="17">
        <f>MAX(0,E278+C279-D279)</f>
        <v/>
      </c>
    </row>
    <row r="280">
      <c r="B280" s="5" t="inlineStr">
        <is>
          <t>Mois 268</t>
        </is>
      </c>
      <c r="C280" s="17">
        <f>IF(E279&gt;0,E279*$E$7/12,0)</f>
        <v/>
      </c>
      <c r="D280" s="17">
        <f>IF(E279&gt;0,MIN($E$8,E279+C280),0)</f>
        <v/>
      </c>
      <c r="E280" s="17">
        <f>MAX(0,E279+C280-D280)</f>
        <v/>
      </c>
    </row>
    <row r="281">
      <c r="B281" s="5" t="inlineStr">
        <is>
          <t>Mois 269</t>
        </is>
      </c>
      <c r="C281" s="17">
        <f>IF(E280&gt;0,E280*$E$7/12,0)</f>
        <v/>
      </c>
      <c r="D281" s="17">
        <f>IF(E280&gt;0,MIN($E$8,E280+C281),0)</f>
        <v/>
      </c>
      <c r="E281" s="17">
        <f>MAX(0,E280+C281-D281)</f>
        <v/>
      </c>
    </row>
    <row r="282">
      <c r="B282" s="5" t="inlineStr">
        <is>
          <t>Mois 270</t>
        </is>
      </c>
      <c r="C282" s="17">
        <f>IF(E281&gt;0,E281*$E$7/12,0)</f>
        <v/>
      </c>
      <c r="D282" s="17">
        <f>IF(E281&gt;0,MIN($E$8,E281+C282),0)</f>
        <v/>
      </c>
      <c r="E282" s="17">
        <f>MAX(0,E281+C282-D282)</f>
        <v/>
      </c>
    </row>
    <row r="283">
      <c r="B283" s="5" t="inlineStr">
        <is>
          <t>Mois 271</t>
        </is>
      </c>
      <c r="C283" s="17">
        <f>IF(E282&gt;0,E282*$E$7/12,0)</f>
        <v/>
      </c>
      <c r="D283" s="17">
        <f>IF(E282&gt;0,MIN($E$8,E282+C283),0)</f>
        <v/>
      </c>
      <c r="E283" s="17">
        <f>MAX(0,E282+C283-D283)</f>
        <v/>
      </c>
    </row>
    <row r="284">
      <c r="B284" s="5" t="inlineStr">
        <is>
          <t>Mois 272</t>
        </is>
      </c>
      <c r="C284" s="17">
        <f>IF(E283&gt;0,E283*$E$7/12,0)</f>
        <v/>
      </c>
      <c r="D284" s="17">
        <f>IF(E283&gt;0,MIN($E$8,E283+C284),0)</f>
        <v/>
      </c>
      <c r="E284" s="17">
        <f>MAX(0,E283+C284-D284)</f>
        <v/>
      </c>
    </row>
    <row r="285">
      <c r="B285" s="5" t="inlineStr">
        <is>
          <t>Mois 273</t>
        </is>
      </c>
      <c r="C285" s="17">
        <f>IF(E284&gt;0,E284*$E$7/12,0)</f>
        <v/>
      </c>
      <c r="D285" s="17">
        <f>IF(E284&gt;0,MIN($E$8,E284+C285),0)</f>
        <v/>
      </c>
      <c r="E285" s="17">
        <f>MAX(0,E284+C285-D285)</f>
        <v/>
      </c>
    </row>
    <row r="286">
      <c r="B286" s="5" t="inlineStr">
        <is>
          <t>Mois 274</t>
        </is>
      </c>
      <c r="C286" s="17">
        <f>IF(E285&gt;0,E285*$E$7/12,0)</f>
        <v/>
      </c>
      <c r="D286" s="17">
        <f>IF(E285&gt;0,MIN($E$8,E285+C286),0)</f>
        <v/>
      </c>
      <c r="E286" s="17">
        <f>MAX(0,E285+C286-D286)</f>
        <v/>
      </c>
    </row>
    <row r="287">
      <c r="B287" s="5" t="inlineStr">
        <is>
          <t>Mois 275</t>
        </is>
      </c>
      <c r="C287" s="17">
        <f>IF(E286&gt;0,E286*$E$7/12,0)</f>
        <v/>
      </c>
      <c r="D287" s="17">
        <f>IF(E286&gt;0,MIN($E$8,E286+C287),0)</f>
        <v/>
      </c>
      <c r="E287" s="17">
        <f>MAX(0,E286+C287-D287)</f>
        <v/>
      </c>
    </row>
    <row r="288">
      <c r="B288" s="5" t="inlineStr">
        <is>
          <t>Mois 276</t>
        </is>
      </c>
      <c r="C288" s="17">
        <f>IF(E287&gt;0,E287*$E$7/12,0)</f>
        <v/>
      </c>
      <c r="D288" s="17">
        <f>IF(E287&gt;0,MIN($E$8,E287+C288),0)</f>
        <v/>
      </c>
      <c r="E288" s="17">
        <f>MAX(0,E287+C288-D288)</f>
        <v/>
      </c>
    </row>
    <row r="289">
      <c r="B289" s="5" t="inlineStr">
        <is>
          <t>Mois 277</t>
        </is>
      </c>
      <c r="C289" s="17">
        <f>IF(E288&gt;0,E288*$E$7/12,0)</f>
        <v/>
      </c>
      <c r="D289" s="17">
        <f>IF(E288&gt;0,MIN($E$8,E288+C289),0)</f>
        <v/>
      </c>
      <c r="E289" s="17">
        <f>MAX(0,E288+C289-D289)</f>
        <v/>
      </c>
    </row>
    <row r="290">
      <c r="B290" s="5" t="inlineStr">
        <is>
          <t>Mois 278</t>
        </is>
      </c>
      <c r="C290" s="17">
        <f>IF(E289&gt;0,E289*$E$7/12,0)</f>
        <v/>
      </c>
      <c r="D290" s="17">
        <f>IF(E289&gt;0,MIN($E$8,E289+C290),0)</f>
        <v/>
      </c>
      <c r="E290" s="17">
        <f>MAX(0,E289+C290-D290)</f>
        <v/>
      </c>
    </row>
    <row r="291">
      <c r="B291" s="5" t="inlineStr">
        <is>
          <t>Mois 279</t>
        </is>
      </c>
      <c r="C291" s="17">
        <f>IF(E290&gt;0,E290*$E$7/12,0)</f>
        <v/>
      </c>
      <c r="D291" s="17">
        <f>IF(E290&gt;0,MIN($E$8,E290+C291),0)</f>
        <v/>
      </c>
      <c r="E291" s="17">
        <f>MAX(0,E290+C291-D291)</f>
        <v/>
      </c>
    </row>
    <row r="292">
      <c r="B292" s="5" t="inlineStr">
        <is>
          <t>Mois 280</t>
        </is>
      </c>
      <c r="C292" s="17">
        <f>IF(E291&gt;0,E291*$E$7/12,0)</f>
        <v/>
      </c>
      <c r="D292" s="17">
        <f>IF(E291&gt;0,MIN($E$8,E291+C292),0)</f>
        <v/>
      </c>
      <c r="E292" s="17">
        <f>MAX(0,E291+C292-D292)</f>
        <v/>
      </c>
    </row>
    <row r="293">
      <c r="B293" s="5" t="inlineStr">
        <is>
          <t>Mois 281</t>
        </is>
      </c>
      <c r="C293" s="17">
        <f>IF(E292&gt;0,E292*$E$7/12,0)</f>
        <v/>
      </c>
      <c r="D293" s="17">
        <f>IF(E292&gt;0,MIN($E$8,E292+C293),0)</f>
        <v/>
      </c>
      <c r="E293" s="17">
        <f>MAX(0,E292+C293-D293)</f>
        <v/>
      </c>
    </row>
    <row r="294">
      <c r="B294" s="5" t="inlineStr">
        <is>
          <t>Mois 282</t>
        </is>
      </c>
      <c r="C294" s="17">
        <f>IF(E293&gt;0,E293*$E$7/12,0)</f>
        <v/>
      </c>
      <c r="D294" s="17">
        <f>IF(E293&gt;0,MIN($E$8,E293+C294),0)</f>
        <v/>
      </c>
      <c r="E294" s="17">
        <f>MAX(0,E293+C294-D294)</f>
        <v/>
      </c>
    </row>
    <row r="295">
      <c r="B295" s="5" t="inlineStr">
        <is>
          <t>Mois 283</t>
        </is>
      </c>
      <c r="C295" s="17">
        <f>IF(E294&gt;0,E294*$E$7/12,0)</f>
        <v/>
      </c>
      <c r="D295" s="17">
        <f>IF(E294&gt;0,MIN($E$8,E294+C295),0)</f>
        <v/>
      </c>
      <c r="E295" s="17">
        <f>MAX(0,E294+C295-D295)</f>
        <v/>
      </c>
    </row>
    <row r="296">
      <c r="B296" s="5" t="inlineStr">
        <is>
          <t>Mois 284</t>
        </is>
      </c>
      <c r="C296" s="17">
        <f>IF(E295&gt;0,E295*$E$7/12,0)</f>
        <v/>
      </c>
      <c r="D296" s="17">
        <f>IF(E295&gt;0,MIN($E$8,E295+C296),0)</f>
        <v/>
      </c>
      <c r="E296" s="17">
        <f>MAX(0,E295+C296-D296)</f>
        <v/>
      </c>
    </row>
    <row r="297">
      <c r="B297" s="5" t="inlineStr">
        <is>
          <t>Mois 285</t>
        </is>
      </c>
      <c r="C297" s="17">
        <f>IF(E296&gt;0,E296*$E$7/12,0)</f>
        <v/>
      </c>
      <c r="D297" s="17">
        <f>IF(E296&gt;0,MIN($E$8,E296+C297),0)</f>
        <v/>
      </c>
      <c r="E297" s="17">
        <f>MAX(0,E296+C297-D297)</f>
        <v/>
      </c>
    </row>
    <row r="298">
      <c r="B298" s="5" t="inlineStr">
        <is>
          <t>Mois 286</t>
        </is>
      </c>
      <c r="C298" s="17">
        <f>IF(E297&gt;0,E297*$E$7/12,0)</f>
        <v/>
      </c>
      <c r="D298" s="17">
        <f>IF(E297&gt;0,MIN($E$8,E297+C298),0)</f>
        <v/>
      </c>
      <c r="E298" s="17">
        <f>MAX(0,E297+C298-D298)</f>
        <v/>
      </c>
    </row>
    <row r="299">
      <c r="B299" s="5" t="inlineStr">
        <is>
          <t>Mois 287</t>
        </is>
      </c>
      <c r="C299" s="17">
        <f>IF(E298&gt;0,E298*$E$7/12,0)</f>
        <v/>
      </c>
      <c r="D299" s="17">
        <f>IF(E298&gt;0,MIN($E$8,E298+C299),0)</f>
        <v/>
      </c>
      <c r="E299" s="17">
        <f>MAX(0,E298+C299-D299)</f>
        <v/>
      </c>
    </row>
    <row r="300">
      <c r="B300" s="5" t="inlineStr">
        <is>
          <t>Mois 288</t>
        </is>
      </c>
      <c r="C300" s="17">
        <f>IF(E299&gt;0,E299*$E$7/12,0)</f>
        <v/>
      </c>
      <c r="D300" s="17">
        <f>IF(E299&gt;0,MIN($E$8,E299+C300),0)</f>
        <v/>
      </c>
      <c r="E300" s="17">
        <f>MAX(0,E299+C300-D300)</f>
        <v/>
      </c>
    </row>
    <row r="301">
      <c r="B301" s="5" t="inlineStr">
        <is>
          <t>Mois 289</t>
        </is>
      </c>
      <c r="C301" s="17">
        <f>IF(E300&gt;0,E300*$E$7/12,0)</f>
        <v/>
      </c>
      <c r="D301" s="17">
        <f>IF(E300&gt;0,MIN($E$8,E300+C301),0)</f>
        <v/>
      </c>
      <c r="E301" s="17">
        <f>MAX(0,E300+C301-D301)</f>
        <v/>
      </c>
    </row>
    <row r="302">
      <c r="B302" s="5" t="inlineStr">
        <is>
          <t>Mois 290</t>
        </is>
      </c>
      <c r="C302" s="17">
        <f>IF(E301&gt;0,E301*$E$7/12,0)</f>
        <v/>
      </c>
      <c r="D302" s="17">
        <f>IF(E301&gt;0,MIN($E$8,E301+C302),0)</f>
        <v/>
      </c>
      <c r="E302" s="17">
        <f>MAX(0,E301+C302-D302)</f>
        <v/>
      </c>
    </row>
    <row r="303">
      <c r="B303" s="5" t="inlineStr">
        <is>
          <t>Mois 291</t>
        </is>
      </c>
      <c r="C303" s="17">
        <f>IF(E302&gt;0,E302*$E$7/12,0)</f>
        <v/>
      </c>
      <c r="D303" s="17">
        <f>IF(E302&gt;0,MIN($E$8,E302+C303),0)</f>
        <v/>
      </c>
      <c r="E303" s="17">
        <f>MAX(0,E302+C303-D303)</f>
        <v/>
      </c>
    </row>
    <row r="304">
      <c r="B304" s="5" t="inlineStr">
        <is>
          <t>Mois 292</t>
        </is>
      </c>
      <c r="C304" s="17">
        <f>IF(E303&gt;0,E303*$E$7/12,0)</f>
        <v/>
      </c>
      <c r="D304" s="17">
        <f>IF(E303&gt;0,MIN($E$8,E303+C304),0)</f>
        <v/>
      </c>
      <c r="E304" s="17">
        <f>MAX(0,E303+C304-D304)</f>
        <v/>
      </c>
    </row>
    <row r="305">
      <c r="B305" s="5" t="inlineStr">
        <is>
          <t>Mois 293</t>
        </is>
      </c>
      <c r="C305" s="17">
        <f>IF(E304&gt;0,E304*$E$7/12,0)</f>
        <v/>
      </c>
      <c r="D305" s="17">
        <f>IF(E304&gt;0,MIN($E$8,E304+C305),0)</f>
        <v/>
      </c>
      <c r="E305" s="17">
        <f>MAX(0,E304+C305-D305)</f>
        <v/>
      </c>
    </row>
    <row r="306">
      <c r="B306" s="5" t="inlineStr">
        <is>
          <t>Mois 294</t>
        </is>
      </c>
      <c r="C306" s="17">
        <f>IF(E305&gt;0,E305*$E$7/12,0)</f>
        <v/>
      </c>
      <c r="D306" s="17">
        <f>IF(E305&gt;0,MIN($E$8,E305+C306),0)</f>
        <v/>
      </c>
      <c r="E306" s="17">
        <f>MAX(0,E305+C306-D306)</f>
        <v/>
      </c>
    </row>
    <row r="307">
      <c r="B307" s="5" t="inlineStr">
        <is>
          <t>Mois 295</t>
        </is>
      </c>
      <c r="C307" s="17">
        <f>IF(E306&gt;0,E306*$E$7/12,0)</f>
        <v/>
      </c>
      <c r="D307" s="17">
        <f>IF(E306&gt;0,MIN($E$8,E306+C307),0)</f>
        <v/>
      </c>
      <c r="E307" s="17">
        <f>MAX(0,E306+C307-D307)</f>
        <v/>
      </c>
    </row>
    <row r="308">
      <c r="B308" s="5" t="inlineStr">
        <is>
          <t>Mois 296</t>
        </is>
      </c>
      <c r="C308" s="17">
        <f>IF(E307&gt;0,E307*$E$7/12,0)</f>
        <v/>
      </c>
      <c r="D308" s="17">
        <f>IF(E307&gt;0,MIN($E$8,E307+C308),0)</f>
        <v/>
      </c>
      <c r="E308" s="17">
        <f>MAX(0,E307+C308-D308)</f>
        <v/>
      </c>
    </row>
    <row r="309">
      <c r="B309" s="5" t="inlineStr">
        <is>
          <t>Mois 297</t>
        </is>
      </c>
      <c r="C309" s="17">
        <f>IF(E308&gt;0,E308*$E$7/12,0)</f>
        <v/>
      </c>
      <c r="D309" s="17">
        <f>IF(E308&gt;0,MIN($E$8,E308+C309),0)</f>
        <v/>
      </c>
      <c r="E309" s="17">
        <f>MAX(0,E308+C309-D309)</f>
        <v/>
      </c>
    </row>
    <row r="310">
      <c r="B310" s="5" t="inlineStr">
        <is>
          <t>Mois 298</t>
        </is>
      </c>
      <c r="C310" s="17">
        <f>IF(E309&gt;0,E309*$E$7/12,0)</f>
        <v/>
      </c>
      <c r="D310" s="17">
        <f>IF(E309&gt;0,MIN($E$8,E309+C310),0)</f>
        <v/>
      </c>
      <c r="E310" s="17">
        <f>MAX(0,E309+C310-D310)</f>
        <v/>
      </c>
    </row>
    <row r="311">
      <c r="B311" s="5" t="inlineStr">
        <is>
          <t>Mois 299</t>
        </is>
      </c>
      <c r="C311" s="17">
        <f>IF(E310&gt;0,E310*$E$7/12,0)</f>
        <v/>
      </c>
      <c r="D311" s="17">
        <f>IF(E310&gt;0,MIN($E$8,E310+C311),0)</f>
        <v/>
      </c>
      <c r="E311" s="17">
        <f>MAX(0,E310+C311-D311)</f>
        <v/>
      </c>
    </row>
    <row r="312">
      <c r="B312" s="5" t="inlineStr">
        <is>
          <t>Mois 300</t>
        </is>
      </c>
      <c r="C312" s="17">
        <f>IF(E311&gt;0,E311*$E$7/12,0)</f>
        <v/>
      </c>
      <c r="D312" s="17">
        <f>IF(E311&gt;0,MIN($E$8,E311+C312),0)</f>
        <v/>
      </c>
      <c r="E312" s="17">
        <f>MAX(0,E311+C312-D312)</f>
        <v/>
      </c>
    </row>
    <row r="313">
      <c r="B313" s="5" t="inlineStr">
        <is>
          <t>Mois 301</t>
        </is>
      </c>
      <c r="C313" s="17">
        <f>IF(E312&gt;0,E312*$E$7/12,0)</f>
        <v/>
      </c>
      <c r="D313" s="17">
        <f>IF(E312&gt;0,MIN($E$8,E312+C313),0)</f>
        <v/>
      </c>
      <c r="E313" s="17">
        <f>MAX(0,E312+C313-D313)</f>
        <v/>
      </c>
    </row>
    <row r="314">
      <c r="B314" s="5" t="inlineStr">
        <is>
          <t>Mois 302</t>
        </is>
      </c>
      <c r="C314" s="17">
        <f>IF(E313&gt;0,E313*$E$7/12,0)</f>
        <v/>
      </c>
      <c r="D314" s="17">
        <f>IF(E313&gt;0,MIN($E$8,E313+C314),0)</f>
        <v/>
      </c>
      <c r="E314" s="17">
        <f>MAX(0,E313+C314-D314)</f>
        <v/>
      </c>
    </row>
    <row r="315">
      <c r="B315" s="5" t="inlineStr">
        <is>
          <t>Mois 303</t>
        </is>
      </c>
      <c r="C315" s="17">
        <f>IF(E314&gt;0,E314*$E$7/12,0)</f>
        <v/>
      </c>
      <c r="D315" s="17">
        <f>IF(E314&gt;0,MIN($E$8,E314+C315),0)</f>
        <v/>
      </c>
      <c r="E315" s="17">
        <f>MAX(0,E314+C315-D315)</f>
        <v/>
      </c>
    </row>
    <row r="316">
      <c r="B316" s="5" t="inlineStr">
        <is>
          <t>Mois 304</t>
        </is>
      </c>
      <c r="C316" s="17">
        <f>IF(E315&gt;0,E315*$E$7/12,0)</f>
        <v/>
      </c>
      <c r="D316" s="17">
        <f>IF(E315&gt;0,MIN($E$8,E315+C316),0)</f>
        <v/>
      </c>
      <c r="E316" s="17">
        <f>MAX(0,E315+C316-D316)</f>
        <v/>
      </c>
    </row>
    <row r="317">
      <c r="B317" s="5" t="inlineStr">
        <is>
          <t>Mois 305</t>
        </is>
      </c>
      <c r="C317" s="17">
        <f>IF(E316&gt;0,E316*$E$7/12,0)</f>
        <v/>
      </c>
      <c r="D317" s="17">
        <f>IF(E316&gt;0,MIN($E$8,E316+C317),0)</f>
        <v/>
      </c>
      <c r="E317" s="17">
        <f>MAX(0,E316+C317-D317)</f>
        <v/>
      </c>
    </row>
    <row r="318">
      <c r="B318" s="5" t="inlineStr">
        <is>
          <t>Mois 306</t>
        </is>
      </c>
      <c r="C318" s="17">
        <f>IF(E317&gt;0,E317*$E$7/12,0)</f>
        <v/>
      </c>
      <c r="D318" s="17">
        <f>IF(E317&gt;0,MIN($E$8,E317+C318),0)</f>
        <v/>
      </c>
      <c r="E318" s="17">
        <f>MAX(0,E317+C318-D318)</f>
        <v/>
      </c>
    </row>
    <row r="319">
      <c r="B319" s="5" t="inlineStr">
        <is>
          <t>Mois 307</t>
        </is>
      </c>
      <c r="C319" s="17">
        <f>IF(E318&gt;0,E318*$E$7/12,0)</f>
        <v/>
      </c>
      <c r="D319" s="17">
        <f>IF(E318&gt;0,MIN($E$8,E318+C319),0)</f>
        <v/>
      </c>
      <c r="E319" s="17">
        <f>MAX(0,E318+C319-D319)</f>
        <v/>
      </c>
    </row>
    <row r="320">
      <c r="B320" s="5" t="inlineStr">
        <is>
          <t>Mois 308</t>
        </is>
      </c>
      <c r="C320" s="17">
        <f>IF(E319&gt;0,E319*$E$7/12,0)</f>
        <v/>
      </c>
      <c r="D320" s="17">
        <f>IF(E319&gt;0,MIN($E$8,E319+C320),0)</f>
        <v/>
      </c>
      <c r="E320" s="17">
        <f>MAX(0,E319+C320-D320)</f>
        <v/>
      </c>
    </row>
    <row r="321">
      <c r="B321" s="5" t="inlineStr">
        <is>
          <t>Mois 309</t>
        </is>
      </c>
      <c r="C321" s="17">
        <f>IF(E320&gt;0,E320*$E$7/12,0)</f>
        <v/>
      </c>
      <c r="D321" s="17">
        <f>IF(E320&gt;0,MIN($E$8,E320+C321),0)</f>
        <v/>
      </c>
      <c r="E321" s="17">
        <f>MAX(0,E320+C321-D321)</f>
        <v/>
      </c>
    </row>
    <row r="322">
      <c r="B322" s="5" t="inlineStr">
        <is>
          <t>Mois 310</t>
        </is>
      </c>
      <c r="C322" s="17">
        <f>IF(E321&gt;0,E321*$E$7/12,0)</f>
        <v/>
      </c>
      <c r="D322" s="17">
        <f>IF(E321&gt;0,MIN($E$8,E321+C322),0)</f>
        <v/>
      </c>
      <c r="E322" s="17">
        <f>MAX(0,E321+C322-D322)</f>
        <v/>
      </c>
    </row>
    <row r="323">
      <c r="B323" s="5" t="inlineStr">
        <is>
          <t>Mois 311</t>
        </is>
      </c>
      <c r="C323" s="17">
        <f>IF(E322&gt;0,E322*$E$7/12,0)</f>
        <v/>
      </c>
      <c r="D323" s="17">
        <f>IF(E322&gt;0,MIN($E$8,E322+C323),0)</f>
        <v/>
      </c>
      <c r="E323" s="17">
        <f>MAX(0,E322+C323-D323)</f>
        <v/>
      </c>
    </row>
    <row r="324">
      <c r="B324" s="5" t="inlineStr">
        <is>
          <t>Mois 312</t>
        </is>
      </c>
      <c r="C324" s="17">
        <f>IF(E323&gt;0,E323*$E$7/12,0)</f>
        <v/>
      </c>
      <c r="D324" s="17">
        <f>IF(E323&gt;0,MIN($E$8,E323+C324),0)</f>
        <v/>
      </c>
      <c r="E324" s="17">
        <f>MAX(0,E323+C324-D324)</f>
        <v/>
      </c>
    </row>
    <row r="325">
      <c r="B325" s="5" t="inlineStr">
        <is>
          <t>Mois 313</t>
        </is>
      </c>
      <c r="C325" s="17">
        <f>IF(E324&gt;0,E324*$E$7/12,0)</f>
        <v/>
      </c>
      <c r="D325" s="17">
        <f>IF(E324&gt;0,MIN($E$8,E324+C325),0)</f>
        <v/>
      </c>
      <c r="E325" s="17">
        <f>MAX(0,E324+C325-D325)</f>
        <v/>
      </c>
    </row>
    <row r="326">
      <c r="B326" s="5" t="inlineStr">
        <is>
          <t>Mois 314</t>
        </is>
      </c>
      <c r="C326" s="17">
        <f>IF(E325&gt;0,E325*$E$7/12,0)</f>
        <v/>
      </c>
      <c r="D326" s="17">
        <f>IF(E325&gt;0,MIN($E$8,E325+C326),0)</f>
        <v/>
      </c>
      <c r="E326" s="17">
        <f>MAX(0,E325+C326-D326)</f>
        <v/>
      </c>
    </row>
    <row r="327">
      <c r="B327" s="5" t="inlineStr">
        <is>
          <t>Mois 315</t>
        </is>
      </c>
      <c r="C327" s="17">
        <f>IF(E326&gt;0,E326*$E$7/12,0)</f>
        <v/>
      </c>
      <c r="D327" s="17">
        <f>IF(E326&gt;0,MIN($E$8,E326+C327),0)</f>
        <v/>
      </c>
      <c r="E327" s="17">
        <f>MAX(0,E326+C327-D327)</f>
        <v/>
      </c>
    </row>
    <row r="328">
      <c r="B328" s="5" t="inlineStr">
        <is>
          <t>Mois 316</t>
        </is>
      </c>
      <c r="C328" s="17">
        <f>IF(E327&gt;0,E327*$E$7/12,0)</f>
        <v/>
      </c>
      <c r="D328" s="17">
        <f>IF(E327&gt;0,MIN($E$8,E327+C328),0)</f>
        <v/>
      </c>
      <c r="E328" s="17">
        <f>MAX(0,E327+C328-D328)</f>
        <v/>
      </c>
    </row>
    <row r="329">
      <c r="B329" s="5" t="inlineStr">
        <is>
          <t>Mois 317</t>
        </is>
      </c>
      <c r="C329" s="17">
        <f>IF(E328&gt;0,E328*$E$7/12,0)</f>
        <v/>
      </c>
      <c r="D329" s="17">
        <f>IF(E328&gt;0,MIN($E$8,E328+C329),0)</f>
        <v/>
      </c>
      <c r="E329" s="17">
        <f>MAX(0,E328+C329-D329)</f>
        <v/>
      </c>
    </row>
    <row r="330">
      <c r="B330" s="5" t="inlineStr">
        <is>
          <t>Mois 318</t>
        </is>
      </c>
      <c r="C330" s="17">
        <f>IF(E329&gt;0,E329*$E$7/12,0)</f>
        <v/>
      </c>
      <c r="D330" s="17">
        <f>IF(E329&gt;0,MIN($E$8,E329+C330),0)</f>
        <v/>
      </c>
      <c r="E330" s="17">
        <f>MAX(0,E329+C330-D330)</f>
        <v/>
      </c>
    </row>
    <row r="331">
      <c r="B331" s="5" t="inlineStr">
        <is>
          <t>Mois 319</t>
        </is>
      </c>
      <c r="C331" s="17">
        <f>IF(E330&gt;0,E330*$E$7/12,0)</f>
        <v/>
      </c>
      <c r="D331" s="17">
        <f>IF(E330&gt;0,MIN($E$8,E330+C331),0)</f>
        <v/>
      </c>
      <c r="E331" s="17">
        <f>MAX(0,E330+C331-D331)</f>
        <v/>
      </c>
    </row>
    <row r="332">
      <c r="B332" s="5" t="inlineStr">
        <is>
          <t>Mois 320</t>
        </is>
      </c>
      <c r="C332" s="17">
        <f>IF(E331&gt;0,E331*$E$7/12,0)</f>
        <v/>
      </c>
      <c r="D332" s="17">
        <f>IF(E331&gt;0,MIN($E$8,E331+C332),0)</f>
        <v/>
      </c>
      <c r="E332" s="17">
        <f>MAX(0,E331+C332-D332)</f>
        <v/>
      </c>
    </row>
    <row r="333">
      <c r="B333" s="5" t="inlineStr">
        <is>
          <t>Mois 321</t>
        </is>
      </c>
      <c r="C333" s="17">
        <f>IF(E332&gt;0,E332*$E$7/12,0)</f>
        <v/>
      </c>
      <c r="D333" s="17">
        <f>IF(E332&gt;0,MIN($E$8,E332+C333),0)</f>
        <v/>
      </c>
      <c r="E333" s="17">
        <f>MAX(0,E332+C333-D333)</f>
        <v/>
      </c>
    </row>
    <row r="334">
      <c r="B334" s="5" t="inlineStr">
        <is>
          <t>Mois 322</t>
        </is>
      </c>
      <c r="C334" s="17">
        <f>IF(E333&gt;0,E333*$E$7/12,0)</f>
        <v/>
      </c>
      <c r="D334" s="17">
        <f>IF(E333&gt;0,MIN($E$8,E333+C334),0)</f>
        <v/>
      </c>
      <c r="E334" s="17">
        <f>MAX(0,E333+C334-D334)</f>
        <v/>
      </c>
    </row>
    <row r="335">
      <c r="B335" s="5" t="inlineStr">
        <is>
          <t>Mois 323</t>
        </is>
      </c>
      <c r="C335" s="17">
        <f>IF(E334&gt;0,E334*$E$7/12,0)</f>
        <v/>
      </c>
      <c r="D335" s="17">
        <f>IF(E334&gt;0,MIN($E$8,E334+C335),0)</f>
        <v/>
      </c>
      <c r="E335" s="17">
        <f>MAX(0,E334+C335-D335)</f>
        <v/>
      </c>
    </row>
    <row r="336">
      <c r="B336" s="5" t="inlineStr">
        <is>
          <t>Mois 324</t>
        </is>
      </c>
      <c r="C336" s="17">
        <f>IF(E335&gt;0,E335*$E$7/12,0)</f>
        <v/>
      </c>
      <c r="D336" s="17">
        <f>IF(E335&gt;0,MIN($E$8,E335+C336),0)</f>
        <v/>
      </c>
      <c r="E336" s="17">
        <f>MAX(0,E335+C336-D336)</f>
        <v/>
      </c>
    </row>
    <row r="337">
      <c r="B337" s="5" t="inlineStr">
        <is>
          <t>Mois 325</t>
        </is>
      </c>
      <c r="C337" s="17">
        <f>IF(E336&gt;0,E336*$E$7/12,0)</f>
        <v/>
      </c>
      <c r="D337" s="17">
        <f>IF(E336&gt;0,MIN($E$8,E336+C337),0)</f>
        <v/>
      </c>
      <c r="E337" s="17">
        <f>MAX(0,E336+C337-D337)</f>
        <v/>
      </c>
    </row>
    <row r="338">
      <c r="B338" s="5" t="inlineStr">
        <is>
          <t>Mois 326</t>
        </is>
      </c>
      <c r="C338" s="17">
        <f>IF(E337&gt;0,E337*$E$7/12,0)</f>
        <v/>
      </c>
      <c r="D338" s="17">
        <f>IF(E337&gt;0,MIN($E$8,E337+C338),0)</f>
        <v/>
      </c>
      <c r="E338" s="17">
        <f>MAX(0,E337+C338-D338)</f>
        <v/>
      </c>
    </row>
    <row r="339">
      <c r="B339" s="5" t="inlineStr">
        <is>
          <t>Mois 327</t>
        </is>
      </c>
      <c r="C339" s="17">
        <f>IF(E338&gt;0,E338*$E$7/12,0)</f>
        <v/>
      </c>
      <c r="D339" s="17">
        <f>IF(E338&gt;0,MIN($E$8,E338+C339),0)</f>
        <v/>
      </c>
      <c r="E339" s="17">
        <f>MAX(0,E338+C339-D339)</f>
        <v/>
      </c>
    </row>
    <row r="340">
      <c r="B340" s="5" t="inlineStr">
        <is>
          <t>Mois 328</t>
        </is>
      </c>
      <c r="C340" s="17">
        <f>IF(E339&gt;0,E339*$E$7/12,0)</f>
        <v/>
      </c>
      <c r="D340" s="17">
        <f>IF(E339&gt;0,MIN($E$8,E339+C340),0)</f>
        <v/>
      </c>
      <c r="E340" s="17">
        <f>MAX(0,E339+C340-D340)</f>
        <v/>
      </c>
    </row>
    <row r="341">
      <c r="B341" s="5" t="inlineStr">
        <is>
          <t>Mois 329</t>
        </is>
      </c>
      <c r="C341" s="17">
        <f>IF(E340&gt;0,E340*$E$7/12,0)</f>
        <v/>
      </c>
      <c r="D341" s="17">
        <f>IF(E340&gt;0,MIN($E$8,E340+C341),0)</f>
        <v/>
      </c>
      <c r="E341" s="17">
        <f>MAX(0,E340+C341-D341)</f>
        <v/>
      </c>
    </row>
    <row r="342">
      <c r="B342" s="5" t="inlineStr">
        <is>
          <t>Mois 330</t>
        </is>
      </c>
      <c r="C342" s="17">
        <f>IF(E341&gt;0,E341*$E$7/12,0)</f>
        <v/>
      </c>
      <c r="D342" s="17">
        <f>IF(E341&gt;0,MIN($E$8,E341+C342),0)</f>
        <v/>
      </c>
      <c r="E342" s="17">
        <f>MAX(0,E341+C342-D342)</f>
        <v/>
      </c>
    </row>
    <row r="343">
      <c r="B343" s="5" t="inlineStr">
        <is>
          <t>Mois 331</t>
        </is>
      </c>
      <c r="C343" s="17">
        <f>IF(E342&gt;0,E342*$E$7/12,0)</f>
        <v/>
      </c>
      <c r="D343" s="17">
        <f>IF(E342&gt;0,MIN($E$8,E342+C343),0)</f>
        <v/>
      </c>
      <c r="E343" s="17">
        <f>MAX(0,E342+C343-D343)</f>
        <v/>
      </c>
    </row>
    <row r="344">
      <c r="B344" s="5" t="inlineStr">
        <is>
          <t>Mois 332</t>
        </is>
      </c>
      <c r="C344" s="17">
        <f>IF(E343&gt;0,E343*$E$7/12,0)</f>
        <v/>
      </c>
      <c r="D344" s="17">
        <f>IF(E343&gt;0,MIN($E$8,E343+C344),0)</f>
        <v/>
      </c>
      <c r="E344" s="17">
        <f>MAX(0,E343+C344-D344)</f>
        <v/>
      </c>
    </row>
    <row r="345">
      <c r="B345" s="5" t="inlineStr">
        <is>
          <t>Mois 333</t>
        </is>
      </c>
      <c r="C345" s="17">
        <f>IF(E344&gt;0,E344*$E$7/12,0)</f>
        <v/>
      </c>
      <c r="D345" s="17">
        <f>IF(E344&gt;0,MIN($E$8,E344+C345),0)</f>
        <v/>
      </c>
      <c r="E345" s="17">
        <f>MAX(0,E344+C345-D345)</f>
        <v/>
      </c>
    </row>
    <row r="346">
      <c r="B346" s="5" t="inlineStr">
        <is>
          <t>Mois 334</t>
        </is>
      </c>
      <c r="C346" s="17">
        <f>IF(E345&gt;0,E345*$E$7/12,0)</f>
        <v/>
      </c>
      <c r="D346" s="17">
        <f>IF(E345&gt;0,MIN($E$8,E345+C346),0)</f>
        <v/>
      </c>
      <c r="E346" s="17">
        <f>MAX(0,E345+C346-D346)</f>
        <v/>
      </c>
    </row>
    <row r="347">
      <c r="B347" s="5" t="inlineStr">
        <is>
          <t>Mois 335</t>
        </is>
      </c>
      <c r="C347" s="17">
        <f>IF(E346&gt;0,E346*$E$7/12,0)</f>
        <v/>
      </c>
      <c r="D347" s="17">
        <f>IF(E346&gt;0,MIN($E$8,E346+C347),0)</f>
        <v/>
      </c>
      <c r="E347" s="17">
        <f>MAX(0,E346+C347-D347)</f>
        <v/>
      </c>
    </row>
    <row r="348">
      <c r="B348" s="5" t="inlineStr">
        <is>
          <t>Mois 336</t>
        </is>
      </c>
      <c r="C348" s="17">
        <f>IF(E347&gt;0,E347*$E$7/12,0)</f>
        <v/>
      </c>
      <c r="D348" s="17">
        <f>IF(E347&gt;0,MIN($E$8,E347+C348),0)</f>
        <v/>
      </c>
      <c r="E348" s="17">
        <f>MAX(0,E347+C348-D348)</f>
        <v/>
      </c>
    </row>
    <row r="349">
      <c r="B349" s="5" t="inlineStr">
        <is>
          <t>Mois 337</t>
        </is>
      </c>
      <c r="C349" s="17">
        <f>IF(E348&gt;0,E348*$E$7/12,0)</f>
        <v/>
      </c>
      <c r="D349" s="17">
        <f>IF(E348&gt;0,MIN($E$8,E348+C349),0)</f>
        <v/>
      </c>
      <c r="E349" s="17">
        <f>MAX(0,E348+C349-D349)</f>
        <v/>
      </c>
    </row>
    <row r="350">
      <c r="B350" s="5" t="inlineStr">
        <is>
          <t>Mois 338</t>
        </is>
      </c>
      <c r="C350" s="17">
        <f>IF(E349&gt;0,E349*$E$7/12,0)</f>
        <v/>
      </c>
      <c r="D350" s="17">
        <f>IF(E349&gt;0,MIN($E$8,E349+C350),0)</f>
        <v/>
      </c>
      <c r="E350" s="17">
        <f>MAX(0,E349+C350-D350)</f>
        <v/>
      </c>
    </row>
    <row r="351">
      <c r="B351" s="5" t="inlineStr">
        <is>
          <t>Mois 339</t>
        </is>
      </c>
      <c r="C351" s="17">
        <f>IF(E350&gt;0,E350*$E$7/12,0)</f>
        <v/>
      </c>
      <c r="D351" s="17">
        <f>IF(E350&gt;0,MIN($E$8,E350+C351),0)</f>
        <v/>
      </c>
      <c r="E351" s="17">
        <f>MAX(0,E350+C351-D351)</f>
        <v/>
      </c>
    </row>
    <row r="352">
      <c r="B352" s="5" t="inlineStr">
        <is>
          <t>Mois 340</t>
        </is>
      </c>
      <c r="C352" s="17">
        <f>IF(E351&gt;0,E351*$E$7/12,0)</f>
        <v/>
      </c>
      <c r="D352" s="17">
        <f>IF(E351&gt;0,MIN($E$8,E351+C352),0)</f>
        <v/>
      </c>
      <c r="E352" s="17">
        <f>MAX(0,E351+C352-D352)</f>
        <v/>
      </c>
    </row>
    <row r="353">
      <c r="B353" s="5" t="inlineStr">
        <is>
          <t>Mois 341</t>
        </is>
      </c>
      <c r="C353" s="17">
        <f>IF(E352&gt;0,E352*$E$7/12,0)</f>
        <v/>
      </c>
      <c r="D353" s="17">
        <f>IF(E352&gt;0,MIN($E$8,E352+C353),0)</f>
        <v/>
      </c>
      <c r="E353" s="17">
        <f>MAX(0,E352+C353-D353)</f>
        <v/>
      </c>
    </row>
    <row r="354">
      <c r="B354" s="5" t="inlineStr">
        <is>
          <t>Mois 342</t>
        </is>
      </c>
      <c r="C354" s="17">
        <f>IF(E353&gt;0,E353*$E$7/12,0)</f>
        <v/>
      </c>
      <c r="D354" s="17">
        <f>IF(E353&gt;0,MIN($E$8,E353+C354),0)</f>
        <v/>
      </c>
      <c r="E354" s="17">
        <f>MAX(0,E353+C354-D354)</f>
        <v/>
      </c>
    </row>
    <row r="355">
      <c r="B355" s="5" t="inlineStr">
        <is>
          <t>Mois 343</t>
        </is>
      </c>
      <c r="C355" s="17">
        <f>IF(E354&gt;0,E354*$E$7/12,0)</f>
        <v/>
      </c>
      <c r="D355" s="17">
        <f>IF(E354&gt;0,MIN($E$8,E354+C355),0)</f>
        <v/>
      </c>
      <c r="E355" s="17">
        <f>MAX(0,E354+C355-D355)</f>
        <v/>
      </c>
    </row>
    <row r="356">
      <c r="B356" s="5" t="inlineStr">
        <is>
          <t>Mois 344</t>
        </is>
      </c>
      <c r="C356" s="17">
        <f>IF(E355&gt;0,E355*$E$7/12,0)</f>
        <v/>
      </c>
      <c r="D356" s="17">
        <f>IF(E355&gt;0,MIN($E$8,E355+C356),0)</f>
        <v/>
      </c>
      <c r="E356" s="17">
        <f>MAX(0,E355+C356-D356)</f>
        <v/>
      </c>
    </row>
    <row r="357">
      <c r="B357" s="5" t="inlineStr">
        <is>
          <t>Mois 345</t>
        </is>
      </c>
      <c r="C357" s="17">
        <f>IF(E356&gt;0,E356*$E$7/12,0)</f>
        <v/>
      </c>
      <c r="D357" s="17">
        <f>IF(E356&gt;0,MIN($E$8,E356+C357),0)</f>
        <v/>
      </c>
      <c r="E357" s="17">
        <f>MAX(0,E356+C357-D357)</f>
        <v/>
      </c>
    </row>
    <row r="358">
      <c r="B358" s="5" t="inlineStr">
        <is>
          <t>Mois 346</t>
        </is>
      </c>
      <c r="C358" s="17">
        <f>IF(E357&gt;0,E357*$E$7/12,0)</f>
        <v/>
      </c>
      <c r="D358" s="17">
        <f>IF(E357&gt;0,MIN($E$8,E357+C358),0)</f>
        <v/>
      </c>
      <c r="E358" s="17">
        <f>MAX(0,E357+C358-D358)</f>
        <v/>
      </c>
    </row>
    <row r="359">
      <c r="B359" s="5" t="inlineStr">
        <is>
          <t>Mois 347</t>
        </is>
      </c>
      <c r="C359" s="17">
        <f>IF(E358&gt;0,E358*$E$7/12,0)</f>
        <v/>
      </c>
      <c r="D359" s="17">
        <f>IF(E358&gt;0,MIN($E$8,E358+C359),0)</f>
        <v/>
      </c>
      <c r="E359" s="17">
        <f>MAX(0,E358+C359-D359)</f>
        <v/>
      </c>
    </row>
    <row r="360">
      <c r="B360" s="5" t="inlineStr">
        <is>
          <t>Mois 348</t>
        </is>
      </c>
      <c r="C360" s="17">
        <f>IF(E359&gt;0,E359*$E$7/12,0)</f>
        <v/>
      </c>
      <c r="D360" s="17">
        <f>IF(E359&gt;0,MIN($E$8,E359+C360),0)</f>
        <v/>
      </c>
      <c r="E360" s="17">
        <f>MAX(0,E359+C360-D360)</f>
        <v/>
      </c>
    </row>
    <row r="361">
      <c r="B361" s="5" t="inlineStr">
        <is>
          <t>Mois 349</t>
        </is>
      </c>
      <c r="C361" s="17">
        <f>IF(E360&gt;0,E360*$E$7/12,0)</f>
        <v/>
      </c>
      <c r="D361" s="17">
        <f>IF(E360&gt;0,MIN($E$8,E360+C361),0)</f>
        <v/>
      </c>
      <c r="E361" s="17">
        <f>MAX(0,E360+C361-D361)</f>
        <v/>
      </c>
    </row>
    <row r="362">
      <c r="B362" s="5" t="inlineStr">
        <is>
          <t>Mois 350</t>
        </is>
      </c>
      <c r="C362" s="17">
        <f>IF(E361&gt;0,E361*$E$7/12,0)</f>
        <v/>
      </c>
      <c r="D362" s="17">
        <f>IF(E361&gt;0,MIN($E$8,E361+C362),0)</f>
        <v/>
      </c>
      <c r="E362" s="17">
        <f>MAX(0,E361+C362-D362)</f>
        <v/>
      </c>
    </row>
    <row r="363">
      <c r="B363" s="5" t="inlineStr">
        <is>
          <t>Mois 351</t>
        </is>
      </c>
      <c r="C363" s="17">
        <f>IF(E362&gt;0,E362*$E$7/12,0)</f>
        <v/>
      </c>
      <c r="D363" s="17">
        <f>IF(E362&gt;0,MIN($E$8,E362+C363),0)</f>
        <v/>
      </c>
      <c r="E363" s="17">
        <f>MAX(0,E362+C363-D363)</f>
        <v/>
      </c>
    </row>
    <row r="364">
      <c r="B364" s="5" t="inlineStr">
        <is>
          <t>Mois 352</t>
        </is>
      </c>
      <c r="C364" s="17">
        <f>IF(E363&gt;0,E363*$E$7/12,0)</f>
        <v/>
      </c>
      <c r="D364" s="17">
        <f>IF(E363&gt;0,MIN($E$8,E363+C364),0)</f>
        <v/>
      </c>
      <c r="E364" s="17">
        <f>MAX(0,E363+C364-D364)</f>
        <v/>
      </c>
    </row>
    <row r="365">
      <c r="B365" s="5" t="inlineStr">
        <is>
          <t>Mois 353</t>
        </is>
      </c>
      <c r="C365" s="17">
        <f>IF(E364&gt;0,E364*$E$7/12,0)</f>
        <v/>
      </c>
      <c r="D365" s="17">
        <f>IF(E364&gt;0,MIN($E$8,E364+C365),0)</f>
        <v/>
      </c>
      <c r="E365" s="17">
        <f>MAX(0,E364+C365-D365)</f>
        <v/>
      </c>
    </row>
    <row r="366">
      <c r="B366" s="5" t="inlineStr">
        <is>
          <t>Mois 354</t>
        </is>
      </c>
      <c r="C366" s="17">
        <f>IF(E365&gt;0,E365*$E$7/12,0)</f>
        <v/>
      </c>
      <c r="D366" s="17">
        <f>IF(E365&gt;0,MIN($E$8,E365+C366),0)</f>
        <v/>
      </c>
      <c r="E366" s="17">
        <f>MAX(0,E365+C366-D366)</f>
        <v/>
      </c>
    </row>
    <row r="367">
      <c r="B367" s="5" t="inlineStr">
        <is>
          <t>Mois 355</t>
        </is>
      </c>
      <c r="C367" s="17">
        <f>IF(E366&gt;0,E366*$E$7/12,0)</f>
        <v/>
      </c>
      <c r="D367" s="17">
        <f>IF(E366&gt;0,MIN($E$8,E366+C367),0)</f>
        <v/>
      </c>
      <c r="E367" s="17">
        <f>MAX(0,E366+C367-D367)</f>
        <v/>
      </c>
    </row>
    <row r="368">
      <c r="B368" s="5" t="inlineStr">
        <is>
          <t>Mois 356</t>
        </is>
      </c>
      <c r="C368" s="17">
        <f>IF(E367&gt;0,E367*$E$7/12,0)</f>
        <v/>
      </c>
      <c r="D368" s="17">
        <f>IF(E367&gt;0,MIN($E$8,E367+C368),0)</f>
        <v/>
      </c>
      <c r="E368" s="17">
        <f>MAX(0,E367+C368-D368)</f>
        <v/>
      </c>
    </row>
    <row r="369">
      <c r="B369" s="5" t="inlineStr">
        <is>
          <t>Mois 357</t>
        </is>
      </c>
      <c r="C369" s="17">
        <f>IF(E368&gt;0,E368*$E$7/12,0)</f>
        <v/>
      </c>
      <c r="D369" s="17">
        <f>IF(E368&gt;0,MIN($E$8,E368+C369),0)</f>
        <v/>
      </c>
      <c r="E369" s="17">
        <f>MAX(0,E368+C369-D369)</f>
        <v/>
      </c>
    </row>
    <row r="370">
      <c r="B370" s="5" t="inlineStr">
        <is>
          <t>Mois 358</t>
        </is>
      </c>
      <c r="C370" s="17">
        <f>IF(E369&gt;0,E369*$E$7/12,0)</f>
        <v/>
      </c>
      <c r="D370" s="17">
        <f>IF(E369&gt;0,MIN($E$8,E369+C370),0)</f>
        <v/>
      </c>
      <c r="E370" s="17">
        <f>MAX(0,E369+C370-D370)</f>
        <v/>
      </c>
    </row>
    <row r="371">
      <c r="B371" s="5" t="inlineStr">
        <is>
          <t>Mois 359</t>
        </is>
      </c>
      <c r="C371" s="17">
        <f>IF(E370&gt;0,E370*$E$7/12,0)</f>
        <v/>
      </c>
      <c r="D371" s="17">
        <f>IF(E370&gt;0,MIN($E$8,E370+C371),0)</f>
        <v/>
      </c>
      <c r="E371" s="17">
        <f>MAX(0,E370+C371-D371)</f>
        <v/>
      </c>
    </row>
    <row r="372">
      <c r="B372" s="5" t="inlineStr">
        <is>
          <t>Mois 360</t>
        </is>
      </c>
      <c r="C372" s="17">
        <f>IF(E371&gt;0,E371*$E$7/12,0)</f>
        <v/>
      </c>
      <c r="D372" s="17">
        <f>IF(E371&gt;0,MIN($E$8,E371+C372),0)</f>
        <v/>
      </c>
      <c r="E372" s="17">
        <f>MAX(0,E371+C372-D372)</f>
        <v/>
      </c>
    </row>
  </sheetData>
  <mergeCells count="1">
    <mergeCell ref="B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23A40"/>
    <outlinePr summaryBelow="1" summaryRight="1"/>
    <pageSetUpPr/>
  </sheetPr>
  <dimension ref="B2:C11"/>
  <sheetViews>
    <sheetView showGridLines="0" workbookViewId="0">
      <selection activeCell="A1" sqref="A1"/>
    </sheetView>
  </sheetViews>
  <sheetFormatPr baseColWidth="8" defaultRowHeight="15"/>
  <cols>
    <col width="2.7" customWidth="1" min="1" max="1"/>
    <col width="40" customWidth="1" min="2" max="2"/>
    <col width="16" customWidth="1" min="3" max="3"/>
  </cols>
  <sheetData>
    <row r="1" ht="18" customHeight="1"/>
    <row r="2">
      <c r="B2" s="1" t="inlineStr">
        <is>
          <t>Prêt personnel amortissable</t>
        </is>
      </c>
    </row>
    <row r="3" ht="42" customHeight="1">
      <c r="B3" s="2" t="inlineStr">
        <is>
          <t>Mensualité constante. Exemple du chapitre 3 : 3 000 € à 6 % sur 24 mois.</t>
        </is>
      </c>
    </row>
    <row r="5" ht="30" customHeight="1">
      <c r="B5" s="3" t="inlineStr">
        <is>
          <t>Paramètre</t>
        </is>
      </c>
      <c r="C5" s="4" t="inlineStr">
        <is>
          <t>Valeur</t>
        </is>
      </c>
    </row>
    <row r="6">
      <c r="B6" s="5" t="inlineStr">
        <is>
          <t>Montant emprunté</t>
        </is>
      </c>
      <c r="C6" s="8" t="n">
        <v>3000</v>
      </c>
    </row>
    <row r="7">
      <c r="B7" s="5" t="inlineStr">
        <is>
          <t>Taux annuel</t>
        </is>
      </c>
      <c r="C7" s="16" t="n">
        <v>0.06</v>
      </c>
    </row>
    <row r="8">
      <c r="B8" s="5" t="inlineStr">
        <is>
          <t>Durée en mois</t>
        </is>
      </c>
      <c r="C8" s="18" t="n">
        <v>24</v>
      </c>
    </row>
    <row r="9">
      <c r="B9" s="5" t="inlineStr">
        <is>
          <t>Mensualité</t>
        </is>
      </c>
      <c r="C9" s="17">
        <f>PMT(C7/12,C8,-C6)</f>
        <v/>
      </c>
    </row>
    <row r="10">
      <c r="B10" s="5" t="inlineStr">
        <is>
          <t>Intérêts payés au total</t>
        </is>
      </c>
      <c r="C10" s="13">
        <f>C9*C8-C6</f>
        <v/>
      </c>
    </row>
    <row r="11">
      <c r="B11" s="10" t="inlineStr">
        <is>
          <t>Coût total (capital et intérêts)</t>
        </is>
      </c>
      <c r="C11" s="11">
        <f>C9*C8</f>
        <v/>
      </c>
    </row>
  </sheetData>
  <mergeCells count="1">
    <mergeCell ref="B3:C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23A40"/>
    <outlinePr summaryBelow="1" summaryRight="1"/>
    <pageSetUpPr/>
  </sheetPr>
  <dimension ref="B2:D12"/>
  <sheetViews>
    <sheetView showGridLines="0" workbookViewId="0">
      <selection activeCell="A1" sqref="A1"/>
    </sheetView>
  </sheetViews>
  <sheetFormatPr baseColWidth="8" defaultRowHeight="15"/>
  <cols>
    <col width="2.7" customWidth="1" min="1" max="1"/>
    <col width="34" customWidth="1" min="2" max="2"/>
    <col width="16" customWidth="1" min="3" max="3"/>
    <col width="16" customWidth="1" min="4" max="4"/>
  </cols>
  <sheetData>
    <row r="1" ht="18" customHeight="1"/>
    <row r="2">
      <c r="B2" s="1" t="inlineStr">
        <is>
          <t>Le poids des frais</t>
        </is>
      </c>
    </row>
    <row r="3" ht="42" customHeight="1">
      <c r="B3" s="2" t="inlineStr">
        <is>
          <t>Capital placé une fois, rendement brut annuel identique, seuls les frais changent. Exemple du chapitre 6 : 10 000 € pendant 20 ans à 5 % brut.</t>
        </is>
      </c>
    </row>
    <row r="5" ht="30" customHeight="1">
      <c r="B5" s="3" t="inlineStr">
        <is>
          <t>Paramètre ou scénario</t>
        </is>
      </c>
      <c r="C5" s="4" t="inlineStr">
        <is>
          <t>Frais annuels</t>
        </is>
      </c>
      <c r="D5" s="4" t="inlineStr">
        <is>
          <t>Capital final</t>
        </is>
      </c>
    </row>
    <row r="6">
      <c r="B6" s="5" t="inlineStr">
        <is>
          <t>Capital placé</t>
        </is>
      </c>
      <c r="C6" s="7" t="n"/>
      <c r="D6" s="8" t="n">
        <v>10000</v>
      </c>
    </row>
    <row r="7">
      <c r="B7" s="5" t="inlineStr">
        <is>
          <t>Rendement brut annuel</t>
        </is>
      </c>
      <c r="C7" s="7" t="n"/>
      <c r="D7" s="16" t="n">
        <v>0.05</v>
      </c>
    </row>
    <row r="8">
      <c r="B8" s="5" t="inlineStr">
        <is>
          <t>Durée en années</t>
        </is>
      </c>
      <c r="C8" s="7" t="n"/>
      <c r="D8" s="18" t="n">
        <v>20</v>
      </c>
    </row>
    <row r="9">
      <c r="B9" s="5" t="inlineStr">
        <is>
          <t>Scénario 1</t>
        </is>
      </c>
      <c r="C9" s="19" t="n">
        <v>0.003</v>
      </c>
      <c r="D9" s="13">
        <f>$D$6*(1+$D$7-C9)^$D$8</f>
        <v/>
      </c>
    </row>
    <row r="10">
      <c r="B10" s="5" t="inlineStr">
        <is>
          <t>Scénario 2</t>
        </is>
      </c>
      <c r="C10" s="19" t="n">
        <v>0.01</v>
      </c>
      <c r="D10" s="13">
        <f>$D$6*(1+$D$7-C10)^$D$8</f>
        <v/>
      </c>
    </row>
    <row r="11">
      <c r="B11" s="5" t="inlineStr">
        <is>
          <t>Scénario 3</t>
        </is>
      </c>
      <c r="C11" s="19" t="n">
        <v>0.025</v>
      </c>
      <c r="D11" s="13">
        <f>$D$6*(1+$D$7-C11)^$D$8</f>
        <v/>
      </c>
    </row>
    <row r="12">
      <c r="B12" s="10" t="inlineStr">
        <is>
          <t>Écart entre le scénario 1 et le scénario 3</t>
        </is>
      </c>
      <c r="C12" s="15" t="n"/>
      <c r="D12" s="11">
        <f>D9-D11</f>
        <v/>
      </c>
    </row>
  </sheetData>
  <mergeCells count="1">
    <mergeCell ref="B3:D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23A40"/>
    <outlinePr summaryBelow="1" summaryRight="1"/>
    <pageSetUpPr/>
  </sheetPr>
  <dimension ref="B2:F11"/>
  <sheetViews>
    <sheetView showGridLines="0" workbookViewId="0">
      <selection activeCell="A1" sqref="A1"/>
    </sheetView>
  </sheetViews>
  <sheetFormatPr baseColWidth="8" defaultRowHeight="15"/>
  <cols>
    <col width="2.7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</cols>
  <sheetData>
    <row r="1" ht="18" customHeight="1"/>
    <row r="2">
      <c r="B2" s="1" t="inlineStr">
        <is>
          <t>Verser peu, mais longtemps</t>
        </is>
      </c>
    </row>
    <row r="3" ht="42" customHeight="1">
      <c r="B3" s="2" t="inlineStr">
        <is>
          <t>Versement mensuel constant, intérêts capitalisés chaque mois. Exemple du chapitre 6 : 200 € par mois. Les rendements sont des hypothèses, pas des promesses.</t>
        </is>
      </c>
    </row>
    <row r="5" ht="30" customHeight="1">
      <c r="B5" s="3" t="inlineStr">
        <is>
          <t>Scénario</t>
        </is>
      </c>
      <c r="C5" s="4" t="inlineStr">
        <is>
          <t>Rendement annuel</t>
        </is>
      </c>
      <c r="D5" s="4" t="inlineStr">
        <is>
          <t>Durée (années)</t>
        </is>
      </c>
      <c r="E5" s="4" t="inlineStr">
        <is>
          <t>Total versé</t>
        </is>
      </c>
      <c r="F5" s="4" t="inlineStr">
        <is>
          <t>Capital final</t>
        </is>
      </c>
    </row>
    <row r="6">
      <c r="B6" s="5" t="inlineStr">
        <is>
          <t>Versement mensuel</t>
        </is>
      </c>
      <c r="C6" s="7" t="n"/>
      <c r="D6" s="7" t="n"/>
      <c r="E6" s="7" t="n"/>
      <c r="F6" s="8" t="n">
        <v>200</v>
      </c>
    </row>
    <row r="7">
      <c r="B7" s="5" t="inlineStr">
        <is>
          <t>Scénario 1</t>
        </is>
      </c>
      <c r="C7" s="19" t="n">
        <v>0.02</v>
      </c>
      <c r="D7" s="18" t="n">
        <v>25</v>
      </c>
      <c r="E7" s="13">
        <f>$F$6*12*D7</f>
        <v/>
      </c>
      <c r="F7" s="13">
        <f>$F$6*((1+C7/12)^(12*D7)-1)/(C7/12)</f>
        <v/>
      </c>
    </row>
    <row r="8">
      <c r="B8" s="5" t="inlineStr">
        <is>
          <t>Scénario 2</t>
        </is>
      </c>
      <c r="C8" s="19" t="n">
        <v>0.04</v>
      </c>
      <c r="D8" s="18" t="n">
        <v>25</v>
      </c>
      <c r="E8" s="13">
        <f>$F$6*12*D8</f>
        <v/>
      </c>
      <c r="F8" s="13">
        <f>$F$6*((1+C8/12)^(12*D8)-1)/(C8/12)</f>
        <v/>
      </c>
    </row>
    <row r="9">
      <c r="B9" s="5" t="inlineStr">
        <is>
          <t>Scénario 3</t>
        </is>
      </c>
      <c r="C9" s="19" t="n">
        <v>0.06</v>
      </c>
      <c r="D9" s="18" t="n">
        <v>25</v>
      </c>
      <c r="E9" s="13">
        <f>$F$6*12*D9</f>
        <v/>
      </c>
      <c r="F9" s="13">
        <f>$F$6*((1+C9/12)^(12*D9)-1)/(C9/12)</f>
        <v/>
      </c>
    </row>
    <row r="10">
      <c r="B10" s="5" t="inlineStr">
        <is>
          <t>Scénario 4</t>
        </is>
      </c>
      <c r="C10" s="19" t="n">
        <v>0.04</v>
      </c>
      <c r="D10" s="18" t="n">
        <v>15</v>
      </c>
      <c r="E10" s="13">
        <f>$F$6*12*D10</f>
        <v/>
      </c>
      <c r="F10" s="13">
        <f>$F$6*((1+C10/12)^(12*D10)-1)/(C10/12)</f>
        <v/>
      </c>
    </row>
    <row r="11">
      <c r="B11" s="10" t="inlineStr">
        <is>
          <t>Gain du scénario 2 sur ses versements</t>
        </is>
      </c>
      <c r="C11" s="15" t="n"/>
      <c r="D11" s="15" t="n"/>
      <c r="E11" s="15" t="n"/>
      <c r="F11" s="11">
        <f>F8-E8</f>
        <v/>
      </c>
    </row>
  </sheetData>
  <mergeCells count="1">
    <mergeCell ref="B3:F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23A40"/>
    <outlinePr summaryBelow="1" summaryRight="1"/>
    <pageSetUpPr/>
  </sheetPr>
  <dimension ref="B2:C17"/>
  <sheetViews>
    <sheetView showGridLines="0" workbookViewId="0">
      <selection activeCell="A1" sqref="A1"/>
    </sheetView>
  </sheetViews>
  <sheetFormatPr baseColWidth="8" defaultRowHeight="15"/>
  <cols>
    <col width="2.7" customWidth="1" min="1" max="1"/>
    <col width="46" customWidth="1" min="2" max="2"/>
    <col width="16" customWidth="1" min="3" max="3"/>
  </cols>
  <sheetData>
    <row r="1" ht="18" customHeight="1"/>
    <row r="2">
      <c r="B2" s="1" t="inlineStr">
        <is>
          <t>Rachat d'assurance-vie après 8 ans</t>
        </is>
      </c>
    </row>
    <row r="3" ht="42" customHeight="1">
      <c r="B3" s="2" t="inlineStr">
        <is>
          <t>Personne seule, versements inférieurs à 150 000 €, règles au 1er octobre 2026 (chapitre 7). Seule la part de gain contenue dans un rachat est imposée. Vérifiez les taux du moment avant toute décision.</t>
        </is>
      </c>
    </row>
    <row r="5" ht="30" customHeight="1">
      <c r="B5" s="3" t="inlineStr">
        <is>
          <t>Paramètre ou résultat</t>
        </is>
      </c>
      <c r="C5" s="4" t="inlineStr">
        <is>
          <t>Valeur</t>
        </is>
      </c>
    </row>
    <row r="6">
      <c r="B6" s="5" t="inlineStr">
        <is>
          <t>Total des versements</t>
        </is>
      </c>
      <c r="C6" s="8" t="n">
        <v>50000</v>
      </c>
    </row>
    <row r="7">
      <c r="B7" s="5" t="inlineStr">
        <is>
          <t>Valeur de rachat du contrat</t>
        </is>
      </c>
      <c r="C7" s="8" t="n">
        <v>62000</v>
      </c>
    </row>
    <row r="8">
      <c r="B8" s="5" t="inlineStr">
        <is>
          <t>Montant du rachat envisagé</t>
        </is>
      </c>
      <c r="C8" s="8" t="n">
        <v>62000</v>
      </c>
    </row>
    <row r="9">
      <c r="B9" s="5" t="inlineStr">
        <is>
          <t>Abattement annuel (4 600 € seul, 9 200 € couple)</t>
        </is>
      </c>
      <c r="C9" s="8" t="n">
        <v>4600</v>
      </c>
    </row>
    <row r="10">
      <c r="B10" s="5" t="inlineStr">
        <is>
          <t>Taux d'impôt après 8 ans</t>
        </is>
      </c>
      <c r="C10" s="19" t="n">
        <v>0.075</v>
      </c>
    </row>
    <row r="11">
      <c r="B11" s="5" t="inlineStr">
        <is>
          <t>Prélèvements sociaux</t>
        </is>
      </c>
      <c r="C11" s="19" t="n">
        <v>0.172</v>
      </c>
    </row>
    <row r="12">
      <c r="B12" s="5" t="inlineStr">
        <is>
          <t>Gain total du contrat</t>
        </is>
      </c>
      <c r="C12" s="13">
        <f>C7-C6</f>
        <v/>
      </c>
    </row>
    <row r="13">
      <c r="B13" s="5" t="inlineStr">
        <is>
          <t>Part de gain contenue dans le rachat</t>
        </is>
      </c>
      <c r="C13" s="13">
        <f>C8*C12/C7</f>
        <v/>
      </c>
    </row>
    <row r="14">
      <c r="B14" s="5" t="inlineStr">
        <is>
          <t>Base imposable après abattement</t>
        </is>
      </c>
      <c r="C14" s="13">
        <f>MAX(0,C13-C9)</f>
        <v/>
      </c>
    </row>
    <row r="15">
      <c r="B15" s="5" t="inlineStr">
        <is>
          <t>Impôt sur le revenu</t>
        </is>
      </c>
      <c r="C15" s="13">
        <f>C14*C10</f>
        <v/>
      </c>
    </row>
    <row r="16">
      <c r="B16" s="5" t="inlineStr">
        <is>
          <t>Prélèvements sociaux</t>
        </is>
      </c>
      <c r="C16" s="13">
        <f>C13*C11</f>
        <v/>
      </c>
    </row>
    <row r="17">
      <c r="B17" s="10" t="inlineStr">
        <is>
          <t>Total prélevé sur le rachat</t>
        </is>
      </c>
      <c r="C17" s="11">
        <f>C15+C16</f>
        <v/>
      </c>
    </row>
  </sheetData>
  <mergeCells count="1">
    <mergeCell ref="B3:C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123A40"/>
    <outlinePr summaryBelow="1" summaryRight="1"/>
    <pageSetUpPr/>
  </sheetPr>
  <dimension ref="B2:D12"/>
  <sheetViews>
    <sheetView showGridLines="0" workbookViewId="0">
      <selection activeCell="A1" sqref="A1"/>
    </sheetView>
  </sheetViews>
  <sheetFormatPr baseColWidth="8" defaultRowHeight="15"/>
  <cols>
    <col width="2.7" customWidth="1" min="1" max="1"/>
    <col width="40" customWidth="1" min="2" max="2"/>
    <col width="16" customWidth="1" min="3" max="3"/>
    <col width="16" customWidth="1" min="4" max="4"/>
  </cols>
  <sheetData>
    <row r="1" ht="18" customHeight="1"/>
    <row r="2">
      <c r="B2" s="1" t="inlineStr">
        <is>
          <t>Retirer un gain : PEA ou compte-titres</t>
        </is>
      </c>
    </row>
    <row r="3" ht="42" customHeight="1">
      <c r="B3" s="2" t="inlineStr">
        <is>
          <t>Règles 2026 (chapitre 8) : après 5 ans, le gain d'un PEA ne supporte que les prélèvements sociaux (18,6 %) ; avant 5 ans, et sur un compte-titres, la flat tax de 31,4 %.</t>
        </is>
      </c>
    </row>
    <row r="5" ht="30" customHeight="1">
      <c r="B5" s="3" t="inlineStr">
        <is>
          <t>Cas</t>
        </is>
      </c>
      <c r="C5" s="4" t="inlineStr">
        <is>
          <t>Taux</t>
        </is>
      </c>
      <c r="D5" s="4" t="inlineStr">
        <is>
          <t>Montant prélevé</t>
        </is>
      </c>
    </row>
    <row r="6">
      <c r="B6" s="5" t="inlineStr">
        <is>
          <t>Total des versements</t>
        </is>
      </c>
      <c r="C6" s="7" t="n"/>
      <c r="D6" s="8" t="n">
        <v>20000</v>
      </c>
    </row>
    <row r="7">
      <c r="B7" s="5" t="inlineStr">
        <is>
          <t>Valeur actuelle</t>
        </is>
      </c>
      <c r="C7" s="7" t="n"/>
      <c r="D7" s="8" t="n">
        <v>30000</v>
      </c>
    </row>
    <row r="8">
      <c r="B8" s="5" t="inlineStr">
        <is>
          <t>Gain</t>
        </is>
      </c>
      <c r="C8" s="7" t="n"/>
      <c r="D8" s="13">
        <f>D7-D6</f>
        <v/>
      </c>
    </row>
    <row r="9">
      <c r="B9" s="5" t="inlineStr">
        <is>
          <t>PEA, retrait après 5 ans</t>
        </is>
      </c>
      <c r="C9" s="19" t="n">
        <v>0.186</v>
      </c>
      <c r="D9" s="13">
        <f>D8*C9</f>
        <v/>
      </c>
    </row>
    <row r="10">
      <c r="B10" s="5" t="inlineStr">
        <is>
          <t>PEA, retrait avant 5 ans</t>
        </is>
      </c>
      <c r="C10" s="19" t="n">
        <v>0.314</v>
      </c>
      <c r="D10" s="13">
        <f>D8*C10</f>
        <v/>
      </c>
    </row>
    <row r="11">
      <c r="B11" s="5" t="inlineStr">
        <is>
          <t>Compte-titres ordinaire</t>
        </is>
      </c>
      <c r="C11" s="19" t="n">
        <v>0.314</v>
      </c>
      <c r="D11" s="13">
        <f>D8*C11</f>
        <v/>
      </c>
    </row>
    <row r="12">
      <c r="B12" s="10" t="inlineStr">
        <is>
          <t>Économie du PEA de plus de 5 ans sur le compte-titres</t>
        </is>
      </c>
      <c r="C12" s="15" t="n"/>
      <c r="D12" s="11">
        <f>D11-D9</f>
        <v/>
      </c>
    </row>
  </sheetData>
  <mergeCells count="1">
    <mergeCell ref="B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Benjamin Laurent</dc:creator>
  <dc:title xmlns:dc="http://purl.org/dc/elements/1.1/">Mon argent</dc:title>
  <dcterms:created xmlns:dcterms="http://purl.org/dc/terms/" xmlns:xsi="http://www.w3.org/2001/XMLSchema-instance" xsi:type="dcterms:W3CDTF">2026-10-03T16:01:08Z</dcterms:created>
  <dcterms:modified xmlns:dcterms="http://purl.org/dc/terms/" xmlns:xsi="http://www.w3.org/2001/XMLSchema-instance" xsi:type="dcterms:W3CDTF">2026-10-03T16:01:08Z</dcterms:modified>
</cp:coreProperties>
</file>